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fileserver.hizu-lg.local\work\31総務課\3財政係\【報告・その他】\R7その他\★財政\18.【市町行財政課】令和６年度財政状況資料集の作成等について\03.修正\"/>
    </mc:Choice>
  </mc:AlternateContent>
  <xr:revisionPtr revIDLastSave="0" documentId="13_ncr:1_{53F5BC8E-31B3-42BC-9D74-3FF3C0312B92}" xr6:coauthVersionLast="47" xr6:coauthVersionMax="47" xr10:uidLastSave="{00000000-0000-0000-0000-000000000000}"/>
  <bookViews>
    <workbookView xWindow="135" yWindow="195" windowWidth="19020" windowHeight="1456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35" i="10"/>
  <c r="CO34" i="10"/>
  <c r="BW34" i="10"/>
  <c r="BW35" i="10" s="1"/>
  <c r="BW36" i="10" s="1"/>
  <c r="BW37" i="10" s="1"/>
  <c r="BW38" i="10" s="1"/>
  <c r="BW39" i="10" s="1"/>
  <c r="BW40" i="10" s="1"/>
  <c r="BW41" i="10" s="1"/>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calcChain>
</file>

<file path=xl/sharedStrings.xml><?xml version="1.0" encoding="utf-8"?>
<sst xmlns="http://schemas.openxmlformats.org/spreadsheetml/2006/main" count="1136" uniqueCount="560">
  <si>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</si>
  <si>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</si>
  <si>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</si>
  <si>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</si>
  <si>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</si>
  <si>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</si>
  <si>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</si>
  <si>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</si>
  <si>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</si>
  <si>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</si>
  <si>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</si>
  <si>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</si>
  <si>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</si>
  <si>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</si>
  <si>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</si>
  <si>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</si>
  <si>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</si>
  <si>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</si>
  <si>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</si>
  <si>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</si>
  <si>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</si>
  <si>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</si>
  <si>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</si>
  <si>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</si>
  <si>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</si>
  <si>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</si>
  <si>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</si>
  <si>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</si>
  <si>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</si>
  <si>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</si>
  <si>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</si>
  <si>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</si>
  <si>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</si>
  <si>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</si>
  <si>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</si>
  <si>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</si>
  <si>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</si>
  <si>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</si>
  <si>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</si>
  <si>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</si>
  <si>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</si>
  <si>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</si>
  <si>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</si>
  <si>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</si>
  <si>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</si>
  <si>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</si>
  <si>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</si>
  <si>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</si>
  <si>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</si>
  <si>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</si>
  <si>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</si>
  <si>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</si>
  <si>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</si>
  <si>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</si>
  <si>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</si>
  <si>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</si>
  <si>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</si>
  <si>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</si>
  <si>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</si>
  <si>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</si>
  <si>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</si>
  <si>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</si>
  <si>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</si>
  <si>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</si>
  <si>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</si>
  <si>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</si>
  <si>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</si>
  <si>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</si>
  <si>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</si>
  <si>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</si>
  <si>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</si>
  <si>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</si>
  <si>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</si>
  <si>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</si>
  <si>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</si>
  <si>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</si>
  <si>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</si>
  <si>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</si>
  <si>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</si>
  <si>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静岡県</t>
    <phoneticPr fontId="5"/>
  </si>
  <si>
    <t>市町村類型</t>
    <phoneticPr fontId="5"/>
  </si>
  <si>
    <t>Ⅲ－２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</si>
  <si>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</si>
  <si>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</si>
  <si>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</si>
  <si>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</si>
  <si>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</si>
  <si>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</si>
  <si>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</si>
  <si>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</si>
  <si>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</si>
  <si>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</si>
  <si>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</si>
  <si>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</si>
  <si>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東伊豆町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</si>
  <si>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</si>
  <si>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</si>
  <si>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</si>
  <si>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</si>
  <si>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</si>
  <si>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</si>
  <si>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</si>
  <si>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</si>
  <si>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</si>
  <si>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</si>
  <si>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</si>
  <si>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</si>
  <si>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</si>
  <si>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</si>
  <si>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</si>
  <si>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</si>
  <si>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</si>
  <si>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</si>
  <si>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</si>
  <si>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</si>
  <si>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</si>
  <si>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</si>
  <si>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</si>
  <si>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</si>
  <si>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</si>
  <si>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</si>
  <si>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</si>
  <si>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</si>
  <si>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</si>
  <si>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</si>
  <si>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</si>
  <si>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</si>
  <si>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</si>
  <si>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</si>
  <si>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</si>
  <si>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</si>
  <si>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</si>
  <si>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</si>
  <si>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</si>
  <si>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</si>
  <si>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</si>
  <si>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</si>
  <si>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</si>
  <si>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</si>
  <si>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</si>
  <si>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</si>
  <si>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</si>
  <si>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25"/>
  </si>
  <si>
    <t>うち日本人(％)</t>
    <phoneticPr fontId="5"/>
  </si>
  <si>
    <t>-2.8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</si>
  <si>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</si>
  <si>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</si>
  <si>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</si>
  <si>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</si>
  <si>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</si>
  <si>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</si>
  <si>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</si>
  <si>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</si>
  <si>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</si>
  <si>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</si>
  <si>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</si>
  <si>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</si>
  <si>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</si>
  <si>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</si>
  <si>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</si>
  <si>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</si>
  <si>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</si>
  <si>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</si>
  <si>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</si>
  <si>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</si>
  <si>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</si>
  <si>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</si>
  <si>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</si>
  <si>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</si>
  <si>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</si>
  <si>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</si>
  <si>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</si>
  <si>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</si>
  <si>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</si>
  <si>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</si>
  <si>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</si>
  <si>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</si>
  <si>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</si>
  <si>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</si>
  <si>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</si>
  <si>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</si>
  <si>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</si>
  <si>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</si>
  <si>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</si>
  <si>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</si>
  <si>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</si>
  <si>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</si>
  <si>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</si>
  <si>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</si>
  <si>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</si>
  <si>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</si>
  <si>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</si>
  <si>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</si>
  <si>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</si>
  <si>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</si>
  <si>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</si>
  <si>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</si>
  <si>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</si>
  <si>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</si>
  <si>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</si>
  <si>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</si>
  <si>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</si>
  <si>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</si>
  <si>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静岡県東伊豆町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</si>
  <si>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</si>
  <si>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</si>
  <si>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</si>
  <si>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</si>
  <si>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</si>
  <si>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</si>
  <si>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</si>
  <si>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</si>
  <si>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</si>
  <si>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</si>
  <si>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</si>
  <si>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</si>
  <si>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</si>
  <si>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</si>
  <si>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</si>
  <si>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</si>
  <si>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</si>
  <si>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</si>
  <si>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</si>
  <si>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</si>
  <si>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</si>
  <si>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</si>
  <si>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</si>
  <si>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</si>
  <si>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</si>
  <si>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</si>
  <si>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</si>
  <si>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</si>
  <si>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</si>
  <si>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</si>
  <si>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</si>
  <si>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</si>
  <si>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</si>
  <si>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</si>
  <si>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</si>
  <si>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</si>
  <si>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</si>
  <si>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</si>
  <si>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</si>
  <si>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</si>
  <si>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</si>
  <si>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</si>
  <si>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</si>
  <si>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</si>
  <si>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</si>
  <si>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</si>
  <si>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</si>
  <si>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</si>
  <si>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</si>
  <si>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</si>
  <si>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</si>
  <si>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</si>
  <si>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</si>
  <si>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</si>
  <si>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</si>
  <si>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</si>
  <si>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</si>
  <si>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</si>
  <si>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</si>
  <si>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</si>
  <si>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</si>
  <si>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</si>
  <si>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</si>
  <si>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</si>
  <si>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</si>
  <si>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</si>
  <si>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</si>
  <si>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</si>
  <si>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</si>
  <si>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</si>
  <si>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</si>
  <si>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</si>
  <si>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</si>
  <si>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</si>
  <si>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</si>
  <si>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</si>
  <si>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</si>
  <si>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</si>
  <si>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</si>
  <si>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</si>
  <si>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</si>
  <si>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</si>
  <si>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</si>
  <si>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</si>
  <si>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</si>
  <si>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</si>
  <si>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</si>
  <si>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</si>
  <si>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</si>
  <si>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</si>
  <si>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</si>
  <si>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</si>
  <si>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</si>
  <si>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</si>
  <si>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</si>
  <si>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</si>
  <si>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</si>
  <si>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</si>
  <si>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</si>
  <si>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</si>
  <si>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</si>
  <si>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</si>
  <si>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</si>
  <si>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</si>
  <si>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</si>
  <si>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</si>
  <si>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</si>
  <si>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</si>
  <si>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</si>
  <si>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</si>
  <si>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</si>
  <si>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</si>
  <si>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</si>
  <si>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</si>
  <si>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</si>
  <si>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</si>
  <si>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</si>
  <si>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</si>
  <si>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</si>
  <si>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</si>
  <si>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</si>
  <si>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</si>
  <si>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</si>
  <si>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</si>
  <si>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</si>
  <si>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</si>
  <si>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</si>
  <si>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</si>
  <si>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</si>
  <si>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</si>
  <si>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</si>
  <si>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</si>
  <si>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</si>
  <si>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</si>
  <si>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</si>
  <si>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</si>
  <si>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</si>
  <si>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</si>
  <si>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</si>
  <si>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</si>
  <si>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</si>
  <si>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</si>
  <si>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</si>
  <si>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</si>
  <si>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</si>
  <si>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</si>
  <si>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</si>
  <si>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</si>
  <si>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</si>
  <si>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</si>
  <si>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静岡県東伊豆町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</si>
  <si>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</si>
  <si>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</si>
  <si>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</si>
  <si>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</si>
  <si>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</si>
  <si>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</si>
  <si>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</si>
  <si>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</si>
  <si>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</si>
  <si>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</si>
  <si>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</si>
  <si>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</si>
  <si>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</si>
  <si>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</si>
  <si>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</si>
  <si>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</si>
  <si>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</si>
  <si>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</si>
  <si>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</si>
  <si>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</si>
  <si>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</si>
  <si>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</si>
  <si>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</si>
  <si>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</si>
  <si>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</si>
  <si>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</si>
  <si>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</si>
  <si>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</si>
  <si>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</si>
  <si>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</si>
  <si>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</si>
  <si>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</si>
  <si>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</si>
  <si>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</si>
  <si>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</si>
  <si>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</si>
  <si>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水道事業会計</t>
    <phoneticPr fontId="5"/>
  </si>
  <si>
    <t>法適用企業</t>
    <phoneticPr fontId="5"/>
  </si>
  <si>
    <t>風力発電事業特別会計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</si>
  <si>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</si>
  <si>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</si>
  <si>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</si>
  <si>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</si>
  <si>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</si>
  <si>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</si>
  <si>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</si>
  <si>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</si>
  <si>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</si>
  <si>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</si>
  <si>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</si>
  <si>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</si>
  <si>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</si>
  <si>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</si>
  <si>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</si>
  <si>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</si>
  <si>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</si>
  <si>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</si>
  <si>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</si>
  <si>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</si>
  <si>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</si>
  <si>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</si>
  <si>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</si>
  <si>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</si>
  <si>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</si>
  <si>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</si>
  <si>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</si>
  <si>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</si>
  <si>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</si>
  <si>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</si>
  <si>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</si>
  <si>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</si>
  <si>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</si>
  <si>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</si>
  <si>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</si>
  <si>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</si>
  <si>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</si>
  <si>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</si>
  <si>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</si>
  <si>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</si>
  <si>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</si>
  <si>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</si>
  <si>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</si>
  <si>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</si>
  <si>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</si>
  <si>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</si>
  <si>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</si>
  <si>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</si>
  <si>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</si>
  <si>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</si>
  <si>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</si>
  <si>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</si>
  <si>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</si>
  <si>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</si>
  <si>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</si>
  <si>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</si>
  <si>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</si>
  <si>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</si>
  <si>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</si>
  <si>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</si>
  <si>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</si>
  <si>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</si>
  <si>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</si>
  <si>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</si>
  <si>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</si>
  <si>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</si>
  <si>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</si>
  <si>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</si>
  <si>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</si>
  <si>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</si>
  <si>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</si>
  <si>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</si>
  <si>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</si>
  <si>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</si>
  <si>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</si>
  <si>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</si>
  <si>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</si>
  <si>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</si>
  <si>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</si>
  <si>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</si>
  <si>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</si>
  <si>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</si>
  <si>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</si>
  <si>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</si>
  <si>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</si>
  <si>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</si>
  <si>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</si>
  <si>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</si>
  <si>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</si>
  <si>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</si>
  <si>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</si>
  <si>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</si>
  <si>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</si>
  <si>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</si>
  <si>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</si>
  <si>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</si>
  <si>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</si>
  <si>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</si>
  <si>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</si>
  <si>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</si>
  <si>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</si>
  <si>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</si>
  <si>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</si>
  <si>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</si>
  <si>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</si>
  <si>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</si>
  <si>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</si>
  <si>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</si>
  <si>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</si>
  <si>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</si>
  <si>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</si>
  <si>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</si>
  <si>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</si>
  <si>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</si>
  <si>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</si>
  <si>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</si>
  <si>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</si>
  <si>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</si>
  <si>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</si>
  <si>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</si>
  <si>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</si>
  <si>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</si>
  <si>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</si>
  <si>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</si>
  <si>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</si>
  <si>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</si>
  <si>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</si>
  <si>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</si>
  <si>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</si>
  <si>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</si>
  <si>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</si>
  <si>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</si>
  <si>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</si>
  <si>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</si>
  <si>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</si>
  <si>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</si>
  <si>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0.55</t>
  </si>
  <si>
    <t>一般会計</t>
  </si>
  <si>
    <t>水道事業会計</t>
  </si>
  <si>
    <t>介護保険特別会計</t>
  </si>
  <si>
    <t>国民健康保険特別会計</t>
  </si>
  <si>
    <t>後期高齢者医療特別会計</t>
  </si>
  <si>
    <t>風力発電事業特別会計</t>
  </si>
  <si>
    <t>その他会計（赤字）</t>
  </si>
  <si>
    <t>その他会計（黒字）</t>
  </si>
  <si>
    <t>R02</t>
    <phoneticPr fontId="5"/>
  </si>
  <si>
    <t>R03</t>
    <phoneticPr fontId="5"/>
  </si>
  <si>
    <t>R04</t>
    <phoneticPr fontId="5"/>
  </si>
  <si>
    <t>R05</t>
    <phoneticPr fontId="5"/>
  </si>
  <si>
    <t>R06</t>
    <phoneticPr fontId="5"/>
  </si>
  <si>
    <t xml:space="preserve"> －</t>
  </si>
  <si>
    <t>－</t>
  </si>
  <si>
    <t>一部事務組合下田メディカルセンター（普通会計分）</t>
    <phoneticPr fontId="38"/>
  </si>
  <si>
    <t>－</t>
    <phoneticPr fontId="38"/>
  </si>
  <si>
    <t>東河環境センター</t>
    <phoneticPr fontId="38"/>
  </si>
  <si>
    <t>伊豆斎場組合</t>
    <phoneticPr fontId="38"/>
  </si>
  <si>
    <t>静岡県市町総合事務組合</t>
    <phoneticPr fontId="38"/>
  </si>
  <si>
    <t>静岡県地方税滞納整理機構</t>
    <phoneticPr fontId="38"/>
  </si>
  <si>
    <t>駿東伊豆消防組合</t>
    <phoneticPr fontId="38"/>
  </si>
  <si>
    <t>静岡県後期高齢者医療広域連合</t>
    <phoneticPr fontId="38"/>
  </si>
  <si>
    <t>静岡県後期高齢者医療広域連合（事業会計分）</t>
    <phoneticPr fontId="38"/>
  </si>
  <si>
    <t>ふるさと納税基金</t>
    <rPh sb="4" eb="6">
      <t>ノウゼイ</t>
    </rPh>
    <rPh sb="6" eb="8">
      <t>キキン</t>
    </rPh>
    <phoneticPr fontId="5"/>
  </si>
  <si>
    <t>教育振興基金</t>
    <rPh sb="0" eb="6">
      <t>キョウイクシンコウキキン</t>
    </rPh>
    <phoneticPr fontId="38"/>
  </si>
  <si>
    <t>環境施設等整備基金</t>
    <phoneticPr fontId="38"/>
  </si>
  <si>
    <t>社会福祉基金</t>
    <phoneticPr fontId="38"/>
  </si>
  <si>
    <t>育英奨学基金</t>
    <phoneticPr fontId="3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</si>
</sst>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117234</c:v>
                </c:pt>
                <c:pt idx="1">
                  <c:v>97758</c:v>
                </c:pt>
                <c:pt idx="2">
                  <c:v>91338</c:v>
                </c:pt>
                <c:pt idx="3">
                  <c:v>103975</c:v>
                </c:pt>
                <c:pt idx="4">
                  <c:v>112678</c:v>
                </c:pt>
              </c:numCache>
            </c:numRef>
          </c:val>
          <c:smooth val="0"/>
          <c:extLst>
            <c:ext xmlns:c16="http://schemas.microsoft.com/office/drawing/2014/chart" uri="{C3380CC4-5D6E-409C-BE32-E72D297353CC}">
              <c16:uniqueId val="{00000000-67E0-4A49-8FA6-05DC0D20514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62138</c:v>
                </c:pt>
                <c:pt idx="1">
                  <c:v>34207</c:v>
                </c:pt>
                <c:pt idx="2">
                  <c:v>35359</c:v>
                </c:pt>
                <c:pt idx="3">
                  <c:v>32510</c:v>
                </c:pt>
                <c:pt idx="4">
                  <c:v>30942</c:v>
                </c:pt>
              </c:numCache>
            </c:numRef>
          </c:val>
          <c:smooth val="0"/>
          <c:extLst>
            <c:ext xmlns:c16="http://schemas.microsoft.com/office/drawing/2014/chart" uri="{C3380CC4-5D6E-409C-BE32-E72D297353CC}">
              <c16:uniqueId val="{00000001-67E0-4A49-8FA6-05DC0D20514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10.94</c:v>
                </c:pt>
                <c:pt idx="1">
                  <c:v>11.56</c:v>
                </c:pt>
                <c:pt idx="2">
                  <c:v>11.19</c:v>
                </c:pt>
                <c:pt idx="3">
                  <c:v>12.72</c:v>
                </c:pt>
                <c:pt idx="4">
                  <c:v>12.76</c:v>
                </c:pt>
              </c:numCache>
            </c:numRef>
          </c:val>
          <c:extLst>
            <c:ext xmlns:c16="http://schemas.microsoft.com/office/drawing/2014/chart" uri="{C3380CC4-5D6E-409C-BE32-E72D297353CC}">
              <c16:uniqueId val="{00000000-B277-41A9-82A8-7F675EB3754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20.309999999999999</c:v>
                </c:pt>
                <c:pt idx="1">
                  <c:v>32.380000000000003</c:v>
                </c:pt>
                <c:pt idx="2">
                  <c:v>40.78</c:v>
                </c:pt>
                <c:pt idx="3">
                  <c:v>44.42</c:v>
                </c:pt>
                <c:pt idx="4">
                  <c:v>46.17</c:v>
                </c:pt>
              </c:numCache>
            </c:numRef>
          </c:val>
          <c:extLst>
            <c:ext xmlns:c16="http://schemas.microsoft.com/office/drawing/2014/chart" uri="{C3380CC4-5D6E-409C-BE32-E72D297353CC}">
              <c16:uniqueId val="{00000001-B277-41A9-82A8-7F675EB3754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-0.55000000000000004</c:v>
                </c:pt>
                <c:pt idx="1">
                  <c:v>14.73</c:v>
                </c:pt>
                <c:pt idx="2">
                  <c:v>6.36</c:v>
                </c:pt>
                <c:pt idx="3">
                  <c:v>5.37</c:v>
                </c:pt>
                <c:pt idx="4">
                  <c:v>3.19</c:v>
                </c:pt>
              </c:numCache>
            </c:numRef>
          </c:val>
          <c:smooth val="0"/>
          <c:extLst>
            <c:ext xmlns:c16="http://schemas.microsoft.com/office/drawing/2014/chart" uri="{C3380CC4-5D6E-409C-BE32-E72D297353CC}">
              <c16:uniqueId val="{00000002-B277-41A9-82A8-7F675EB3754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D211-4473-AB84-7A0FD32FDB1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211-4473-AB84-7A0FD32FDB13}"/>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D211-4473-AB84-7A0FD32FDB13}"/>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D211-4473-AB84-7A0FD32FDB13}"/>
            </c:ext>
          </c:extLst>
        </c:ser>
        <c:ser>
          <c:idx val="4"/>
          <c:order val="4"/>
          <c:tx>
            <c:strRef>
              <c:f>データシート!$A$31</c:f>
              <c:strCache>
                <c:ptCount val="1"/>
                <c:pt idx="0">
                  <c:v>風力発電事業特別会計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0.08</c:v>
                </c:pt>
                <c:pt idx="2">
                  <c:v>#N/A</c:v>
                </c:pt>
                <c:pt idx="3">
                  <c:v>0.06</c:v>
                </c:pt>
                <c:pt idx="4">
                  <c:v>#N/A</c:v>
                </c:pt>
                <c:pt idx="5">
                  <c:v>7.0000000000000007E-2</c:v>
                </c:pt>
                <c:pt idx="6">
                  <c:v>#N/A</c:v>
                </c:pt>
                <c:pt idx="7">
                  <c:v>7.0000000000000007E-2</c:v>
                </c:pt>
                <c:pt idx="8">
                  <c:v>#N/A</c:v>
                </c:pt>
                <c:pt idx="9">
                  <c:v>0</c:v>
                </c:pt>
              </c:numCache>
            </c:numRef>
          </c:val>
          <c:extLst>
            <c:ext xmlns:c16="http://schemas.microsoft.com/office/drawing/2014/chart" uri="{C3380CC4-5D6E-409C-BE32-E72D297353CC}">
              <c16:uniqueId val="{00000004-D211-4473-AB84-7A0FD32FDB13}"/>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0.01</c:v>
                </c:pt>
                <c:pt idx="2">
                  <c:v>#N/A</c:v>
                </c:pt>
                <c:pt idx="3">
                  <c:v>0.01</c:v>
                </c:pt>
                <c:pt idx="4">
                  <c:v>#N/A</c:v>
                </c:pt>
                <c:pt idx="5">
                  <c:v>0.01</c:v>
                </c:pt>
                <c:pt idx="6">
                  <c:v>#N/A</c:v>
                </c:pt>
                <c:pt idx="7">
                  <c:v>0.04</c:v>
                </c:pt>
                <c:pt idx="8">
                  <c:v>#N/A</c:v>
                </c:pt>
                <c:pt idx="9">
                  <c:v>0.05</c:v>
                </c:pt>
              </c:numCache>
            </c:numRef>
          </c:val>
          <c:extLst>
            <c:ext xmlns:c16="http://schemas.microsoft.com/office/drawing/2014/chart" uri="{C3380CC4-5D6E-409C-BE32-E72D297353CC}">
              <c16:uniqueId val="{00000005-D211-4473-AB84-7A0FD32FDB13}"/>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0.56999999999999995</c:v>
                </c:pt>
                <c:pt idx="2">
                  <c:v>#N/A</c:v>
                </c:pt>
                <c:pt idx="3">
                  <c:v>0.56000000000000005</c:v>
                </c:pt>
                <c:pt idx="4">
                  <c:v>#N/A</c:v>
                </c:pt>
                <c:pt idx="5">
                  <c:v>0.26</c:v>
                </c:pt>
                <c:pt idx="6">
                  <c:v>#N/A</c:v>
                </c:pt>
                <c:pt idx="7">
                  <c:v>0.38</c:v>
                </c:pt>
                <c:pt idx="8">
                  <c:v>#N/A</c:v>
                </c:pt>
                <c:pt idx="9">
                  <c:v>0.46</c:v>
                </c:pt>
              </c:numCache>
            </c:numRef>
          </c:val>
          <c:extLst>
            <c:ext xmlns:c16="http://schemas.microsoft.com/office/drawing/2014/chart" uri="{C3380CC4-5D6E-409C-BE32-E72D297353CC}">
              <c16:uniqueId val="{00000006-D211-4473-AB84-7A0FD32FDB13}"/>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1.54</c:v>
                </c:pt>
                <c:pt idx="2">
                  <c:v>#N/A</c:v>
                </c:pt>
                <c:pt idx="3">
                  <c:v>0.97</c:v>
                </c:pt>
                <c:pt idx="4">
                  <c:v>#N/A</c:v>
                </c:pt>
                <c:pt idx="5">
                  <c:v>1.29</c:v>
                </c:pt>
                <c:pt idx="6">
                  <c:v>#N/A</c:v>
                </c:pt>
                <c:pt idx="7">
                  <c:v>1.23</c:v>
                </c:pt>
                <c:pt idx="8">
                  <c:v>#N/A</c:v>
                </c:pt>
                <c:pt idx="9">
                  <c:v>1.83</c:v>
                </c:pt>
              </c:numCache>
            </c:numRef>
          </c:val>
          <c:extLst>
            <c:ext xmlns:c16="http://schemas.microsoft.com/office/drawing/2014/chart" uri="{C3380CC4-5D6E-409C-BE32-E72D297353CC}">
              <c16:uniqueId val="{00000007-D211-4473-AB84-7A0FD32FDB13}"/>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18.989999999999998</c:v>
                </c:pt>
                <c:pt idx="2">
                  <c:v>#N/A</c:v>
                </c:pt>
                <c:pt idx="3">
                  <c:v>15.22</c:v>
                </c:pt>
                <c:pt idx="4">
                  <c:v>#N/A</c:v>
                </c:pt>
                <c:pt idx="5">
                  <c:v>11.95</c:v>
                </c:pt>
                <c:pt idx="6">
                  <c:v>#N/A</c:v>
                </c:pt>
                <c:pt idx="7">
                  <c:v>10.99</c:v>
                </c:pt>
                <c:pt idx="8">
                  <c:v>#N/A</c:v>
                </c:pt>
                <c:pt idx="9">
                  <c:v>9.8800000000000008</c:v>
                </c:pt>
              </c:numCache>
            </c:numRef>
          </c:val>
          <c:extLst>
            <c:ext xmlns:c16="http://schemas.microsoft.com/office/drawing/2014/chart" uri="{C3380CC4-5D6E-409C-BE32-E72D297353CC}">
              <c16:uniqueId val="{00000008-D211-4473-AB84-7A0FD32FDB13}"/>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10.94</c:v>
                </c:pt>
                <c:pt idx="2">
                  <c:v>#N/A</c:v>
                </c:pt>
                <c:pt idx="3">
                  <c:v>11.56</c:v>
                </c:pt>
                <c:pt idx="4">
                  <c:v>#N/A</c:v>
                </c:pt>
                <c:pt idx="5">
                  <c:v>11.19</c:v>
                </c:pt>
                <c:pt idx="6">
                  <c:v>#N/A</c:v>
                </c:pt>
                <c:pt idx="7">
                  <c:v>12.72</c:v>
                </c:pt>
                <c:pt idx="8">
                  <c:v>#N/A</c:v>
                </c:pt>
                <c:pt idx="9">
                  <c:v>12.76</c:v>
                </c:pt>
              </c:numCache>
            </c:numRef>
          </c:val>
          <c:extLst>
            <c:ext xmlns:c16="http://schemas.microsoft.com/office/drawing/2014/chart" uri="{C3380CC4-5D6E-409C-BE32-E72D297353CC}">
              <c16:uniqueId val="{00000009-D211-4473-AB84-7A0FD32FDB1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386</c:v>
                </c:pt>
                <c:pt idx="5">
                  <c:v>386</c:v>
                </c:pt>
                <c:pt idx="8">
                  <c:v>373</c:v>
                </c:pt>
                <c:pt idx="11">
                  <c:v>374</c:v>
                </c:pt>
                <c:pt idx="14">
                  <c:v>360</c:v>
                </c:pt>
              </c:numCache>
            </c:numRef>
          </c:val>
          <c:extLst>
            <c:ext xmlns:c16="http://schemas.microsoft.com/office/drawing/2014/chart" uri="{C3380CC4-5D6E-409C-BE32-E72D297353CC}">
              <c16:uniqueId val="{00000000-1CE0-4D98-A66F-A89DC0316B5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CE0-4D98-A66F-A89DC0316B5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17</c:v>
                </c:pt>
                <c:pt idx="3">
                  <c:v>16</c:v>
                </c:pt>
                <c:pt idx="6">
                  <c:v>15</c:v>
                </c:pt>
                <c:pt idx="9">
                  <c:v>0</c:v>
                </c:pt>
                <c:pt idx="12">
                  <c:v>0</c:v>
                </c:pt>
              </c:numCache>
            </c:numRef>
          </c:val>
          <c:extLst>
            <c:ext xmlns:c16="http://schemas.microsoft.com/office/drawing/2014/chart" uri="{C3380CC4-5D6E-409C-BE32-E72D297353CC}">
              <c16:uniqueId val="{00000002-1CE0-4D98-A66F-A89DC0316B5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7</c:v>
                </c:pt>
                <c:pt idx="3">
                  <c:v>13</c:v>
                </c:pt>
                <c:pt idx="6">
                  <c:v>52</c:v>
                </c:pt>
                <c:pt idx="9">
                  <c:v>87</c:v>
                </c:pt>
                <c:pt idx="12">
                  <c:v>94</c:v>
                </c:pt>
              </c:numCache>
            </c:numRef>
          </c:val>
          <c:extLst>
            <c:ext xmlns:c16="http://schemas.microsoft.com/office/drawing/2014/chart" uri="{C3380CC4-5D6E-409C-BE32-E72D297353CC}">
              <c16:uniqueId val="{00000003-1CE0-4D98-A66F-A89DC0316B5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CE0-4D98-A66F-A89DC0316B5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CE0-4D98-A66F-A89DC0316B5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CE0-4D98-A66F-A89DC0316B5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537</c:v>
                </c:pt>
                <c:pt idx="3">
                  <c:v>615</c:v>
                </c:pt>
                <c:pt idx="6">
                  <c:v>566</c:v>
                </c:pt>
                <c:pt idx="9">
                  <c:v>533</c:v>
                </c:pt>
                <c:pt idx="12">
                  <c:v>512</c:v>
                </c:pt>
              </c:numCache>
            </c:numRef>
          </c:val>
          <c:extLst>
            <c:ext xmlns:c16="http://schemas.microsoft.com/office/drawing/2014/chart" uri="{C3380CC4-5D6E-409C-BE32-E72D297353CC}">
              <c16:uniqueId val="{00000007-1CE0-4D98-A66F-A89DC0316B5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175</c:v>
                </c:pt>
                <c:pt idx="2">
                  <c:v>#N/A</c:v>
                </c:pt>
                <c:pt idx="3">
                  <c:v>#N/A</c:v>
                </c:pt>
                <c:pt idx="4">
                  <c:v>258</c:v>
                </c:pt>
                <c:pt idx="5">
                  <c:v>#N/A</c:v>
                </c:pt>
                <c:pt idx="6">
                  <c:v>#N/A</c:v>
                </c:pt>
                <c:pt idx="7">
                  <c:v>260</c:v>
                </c:pt>
                <c:pt idx="8">
                  <c:v>#N/A</c:v>
                </c:pt>
                <c:pt idx="9">
                  <c:v>#N/A</c:v>
                </c:pt>
                <c:pt idx="10">
                  <c:v>246</c:v>
                </c:pt>
                <c:pt idx="11">
                  <c:v>#N/A</c:v>
                </c:pt>
                <c:pt idx="12">
                  <c:v>#N/A</c:v>
                </c:pt>
                <c:pt idx="13">
                  <c:v>246</c:v>
                </c:pt>
                <c:pt idx="14">
                  <c:v>#N/A</c:v>
                </c:pt>
              </c:numCache>
            </c:numRef>
          </c:val>
          <c:smooth val="0"/>
          <c:extLst>
            <c:ext xmlns:c16="http://schemas.microsoft.com/office/drawing/2014/chart" uri="{C3380CC4-5D6E-409C-BE32-E72D297353CC}">
              <c16:uniqueId val="{00000008-1CE0-4D98-A66F-A89DC0316B5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4558</c:v>
                </c:pt>
                <c:pt idx="5">
                  <c:v>4454</c:v>
                </c:pt>
                <c:pt idx="8">
                  <c:v>4265</c:v>
                </c:pt>
                <c:pt idx="11">
                  <c:v>4048</c:v>
                </c:pt>
                <c:pt idx="14">
                  <c:v>3787</c:v>
                </c:pt>
              </c:numCache>
            </c:numRef>
          </c:val>
          <c:extLst>
            <c:ext xmlns:c16="http://schemas.microsoft.com/office/drawing/2014/chart" uri="{C3380CC4-5D6E-409C-BE32-E72D297353CC}">
              <c16:uniqueId val="{00000000-FD82-4594-9D97-89BE2D52EC9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FD82-4594-9D97-89BE2D52EC9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741</c:v>
                </c:pt>
                <c:pt idx="5">
                  <c:v>1264</c:v>
                </c:pt>
                <c:pt idx="8">
                  <c:v>1534</c:v>
                </c:pt>
                <c:pt idx="11">
                  <c:v>1677</c:v>
                </c:pt>
                <c:pt idx="14">
                  <c:v>1787</c:v>
                </c:pt>
              </c:numCache>
            </c:numRef>
          </c:val>
          <c:extLst>
            <c:ext xmlns:c16="http://schemas.microsoft.com/office/drawing/2014/chart" uri="{C3380CC4-5D6E-409C-BE32-E72D297353CC}">
              <c16:uniqueId val="{00000002-FD82-4594-9D97-89BE2D52EC9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D82-4594-9D97-89BE2D52EC9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D82-4594-9D97-89BE2D52EC9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D82-4594-9D97-89BE2D52EC9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1010</c:v>
                </c:pt>
                <c:pt idx="3">
                  <c:v>1032</c:v>
                </c:pt>
                <c:pt idx="6">
                  <c:v>954</c:v>
                </c:pt>
                <c:pt idx="9">
                  <c:v>937</c:v>
                </c:pt>
                <c:pt idx="12">
                  <c:v>934</c:v>
                </c:pt>
              </c:numCache>
            </c:numRef>
          </c:val>
          <c:extLst>
            <c:ext xmlns:c16="http://schemas.microsoft.com/office/drawing/2014/chart" uri="{C3380CC4-5D6E-409C-BE32-E72D297353CC}">
              <c16:uniqueId val="{00000006-FD82-4594-9D97-89BE2D52EC9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973</c:v>
                </c:pt>
                <c:pt idx="3">
                  <c:v>1027</c:v>
                </c:pt>
                <c:pt idx="6">
                  <c:v>1044</c:v>
                </c:pt>
                <c:pt idx="9">
                  <c:v>1317</c:v>
                </c:pt>
                <c:pt idx="12">
                  <c:v>1247</c:v>
                </c:pt>
              </c:numCache>
            </c:numRef>
          </c:val>
          <c:extLst>
            <c:ext xmlns:c16="http://schemas.microsoft.com/office/drawing/2014/chart" uri="{C3380CC4-5D6E-409C-BE32-E72D297353CC}">
              <c16:uniqueId val="{00000007-FD82-4594-9D97-89BE2D52EC9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8-FD82-4594-9D97-89BE2D52EC9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FD82-4594-9D97-89BE2D52EC9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5153</c:v>
                </c:pt>
                <c:pt idx="3">
                  <c:v>4886</c:v>
                </c:pt>
                <c:pt idx="6">
                  <c:v>4528</c:v>
                </c:pt>
                <c:pt idx="9">
                  <c:v>4153</c:v>
                </c:pt>
                <c:pt idx="12">
                  <c:v>3783</c:v>
                </c:pt>
              </c:numCache>
            </c:numRef>
          </c:val>
          <c:extLst>
            <c:ext xmlns:c16="http://schemas.microsoft.com/office/drawing/2014/chart" uri="{C3380CC4-5D6E-409C-BE32-E72D297353CC}">
              <c16:uniqueId val="{0000000A-FD82-4594-9D97-89BE2D52EC9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1838</c:v>
                </c:pt>
                <c:pt idx="2">
                  <c:v>#N/A</c:v>
                </c:pt>
                <c:pt idx="3">
                  <c:v>#N/A</c:v>
                </c:pt>
                <c:pt idx="4">
                  <c:v>1228</c:v>
                </c:pt>
                <c:pt idx="5">
                  <c:v>#N/A</c:v>
                </c:pt>
                <c:pt idx="6">
                  <c:v>#N/A</c:v>
                </c:pt>
                <c:pt idx="7">
                  <c:v>727</c:v>
                </c:pt>
                <c:pt idx="8">
                  <c:v>#N/A</c:v>
                </c:pt>
                <c:pt idx="9">
                  <c:v>#N/A</c:v>
                </c:pt>
                <c:pt idx="10">
                  <c:v>682</c:v>
                </c:pt>
                <c:pt idx="11">
                  <c:v>#N/A</c:v>
                </c:pt>
                <c:pt idx="12">
                  <c:v>#N/A</c:v>
                </c:pt>
                <c:pt idx="13">
                  <c:v>390</c:v>
                </c:pt>
                <c:pt idx="14">
                  <c:v>#N/A</c:v>
                </c:pt>
              </c:numCache>
            </c:numRef>
          </c:val>
          <c:smooth val="0"/>
          <c:extLst>
            <c:ext xmlns:c16="http://schemas.microsoft.com/office/drawing/2014/chart" uri="{C3380CC4-5D6E-409C-BE32-E72D297353CC}">
              <c16:uniqueId val="{0000000B-FD82-4594-9D97-89BE2D52EC9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1534</c:v>
                </c:pt>
                <c:pt idx="1">
                  <c:v>1677</c:v>
                </c:pt>
                <c:pt idx="2">
                  <c:v>1787</c:v>
                </c:pt>
              </c:numCache>
            </c:numRef>
          </c:val>
          <c:extLst>
            <c:ext xmlns:c16="http://schemas.microsoft.com/office/drawing/2014/chart" uri="{C3380CC4-5D6E-409C-BE32-E72D297353CC}">
              <c16:uniqueId val="{00000000-AFBB-4503-9266-7AD86B47CE9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AFBB-4503-9266-7AD86B47CE9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667</c:v>
                </c:pt>
                <c:pt idx="1">
                  <c:v>921</c:v>
                </c:pt>
                <c:pt idx="2">
                  <c:v>1106</c:v>
                </c:pt>
              </c:numCache>
            </c:numRef>
          </c:val>
          <c:extLst>
            <c:ext xmlns:c16="http://schemas.microsoft.com/office/drawing/2014/chart" uri="{C3380CC4-5D6E-409C-BE32-E72D297353CC}">
              <c16:uniqueId val="{00000002-AFBB-4503-9266-7AD86B47CE9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静岡県東伊豆町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一般会計の地方債の借入額については、臨時財政対策債の借入額が減少傾向にあるため減ってはいるが、ゴミとし尿の処理を行っている一部事務組合が実施した大規模改修事業において地方債の多額の借入を行い、その償還が始まっているため、組合等の負担金は増加していくと想定される。今後は、一般会計で借り入れをする際、元利償還金に普通交付税が算入される地方債を活用するなどして、実質公債費比率の分子の額が増えないよう、地方債の種類及び借入額を調整していきたい。</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減債基金の積み立てはしていない。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静岡県東伊豆町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一般会計等に係る地方債残高については、特に臨時財政対策債借入額の減少により、ここ数年減少傾向にある。また、充当可能基金である財政調整基金を大幅に積み増すことができたため、将来負担比率の分子の減少につながった。今後は一部事務組合等の負担額の増や退職手当負担見込額の増が予想されるので、臨時財政対策債以外の地方債の借入の抑制や、借入れ後の元金償還額が基準財政需要額に算入される地方債の選択及び活用を図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静岡県東伊豆町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前年度と比べ、財政調整基金、ふるさと納税基金を多く積み立てることができたため全体として残高が増となった。</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教育振興基金へ１億円、環境施設等整備基金へ１千万円積み立てすることができたことも増加の要因と考えられる。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災害の激甚化や、今後の財政需要の増大にも適切に対応していけるように、適切な積立に取り組む。その他特定目的基金については、基金の目的に沿って適切な活用に努める。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ふるさと納税基金：寄付者の意向を重視</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教育振興基金：教育の振興</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環境施設等整備基金：公共施設やインフラの整備</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社会福祉基金：社会福祉事業の充実</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育英奨学基金：優良な学生及び生徒に対し、育英奨学金を貸与</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ふるさと納税基金が寄付額の増に伴い、前年度比増となった。</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教育振興基金を積み立てたことにより、前年度比増となった。</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環境施設等整備基金を積み立てたことにより、前年度比増となった。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ふるさと納税基金：寄付者の意向に沿った事業の財源として、随時、有効適切に活用していく。</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その他の基金についても、それぞれの基金の目的に沿った適正な活用に努める。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例年よりも多くの決算剰余金が発生したため、基金を積み立てることができた。前年度残高より１億１千万円増加した。</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景気後退などによる町税の減収、大規模災害の発生など不測の事態に備えるため、これまでと同様、予算編成や予算執行における効率化の徹底等を念頭に適切な基金の積み立てに取り組む。</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静岡県東伊豆町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11,093
10,615
77.82
6,933,840
6,422,010
493,985
3,870,037
3,783,021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11.1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地方消費税交付金の増等による基準財政収入額、臨時財政対策債償還金の増等による基準財政需要額共に増額したが、結果的に財政力指数は前年度と同値となった。少子高齢化の状況が続き、基準財政収入額を劇的に上昇させるような事情は今のところ見当たらず、そのための施策の展開も困難ではあるが、引き続き関係人口や交流人口を増やすなどして町税収入の確保を図っていきたい。</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a:extLst>
            <a:ext uri="{FF2B5EF4-FFF2-40B4-BE49-F238E27FC236}">
              <a16:creationId xmlns:a16="http://schemas.microsoft.com/office/drawing/2014/main" id="{00000000-0008-0000-0300-000041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a:extLst>
            <a:ext uri="{FF2B5EF4-FFF2-40B4-BE49-F238E27FC236}">
              <a16:creationId xmlns:a16="http://schemas.microsoft.com/office/drawing/2014/main" id="{00000000-0008-0000-0300-000042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58738</xdr:rowOff>
    </xdr:from>
    <xdr:to>
      <xdr:col>23</xdr:col>
      <xdr:colOff>133350</xdr:colOff>
      <xdr:row>44</xdr:row>
      <xdr:rowOff>144992</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953000" y="6230938"/>
          <a:ext cx="0" cy="14578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117069</xdr:rowOff>
    </xdr:from>
    <xdr:ext cx="762000" cy="259045"/>
    <xdr:sp macro="" textlink="">
      <xdr:nvSpPr>
        <xdr:cNvPr id="68" name="財政力最小値テキスト">
          <a:extLst>
            <a:ext uri="{FF2B5EF4-FFF2-40B4-BE49-F238E27FC236}">
              <a16:creationId xmlns:a16="http://schemas.microsoft.com/office/drawing/2014/main" id="{00000000-0008-0000-0300-000044000000}"/>
            </a:ext>
          </a:extLst>
        </xdr:cNvPr>
        <xdr:cNvSpPr txBox="1"/>
      </xdr:nvSpPr>
      <xdr:spPr>
        <a:xfrm>
          <a:off x="5041900" y="7660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144992</xdr:rowOff>
    </xdr:from>
    <xdr:to>
      <xdr:col>24</xdr:col>
      <xdr:colOff>12700</xdr:colOff>
      <xdr:row>44</xdr:row>
      <xdr:rowOff>144992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768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145115</xdr:rowOff>
    </xdr:from>
    <xdr:ext cx="762000" cy="259045"/>
    <xdr:sp macro="" textlink="">
      <xdr:nvSpPr>
        <xdr:cNvPr id="70" name="財政力最大値テキスト">
          <a:extLst>
            <a:ext uri="{FF2B5EF4-FFF2-40B4-BE49-F238E27FC236}">
              <a16:creationId xmlns:a16="http://schemas.microsoft.com/office/drawing/2014/main" id="{00000000-0008-0000-0300-000046000000}"/>
            </a:ext>
          </a:extLst>
        </xdr:cNvPr>
        <xdr:cNvSpPr txBox="1"/>
      </xdr:nvSpPr>
      <xdr:spPr>
        <a:xfrm>
          <a:off x="5041900" y="597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58738</xdr:rowOff>
    </xdr:from>
    <xdr:to>
      <xdr:col>24</xdr:col>
      <xdr:colOff>12700</xdr:colOff>
      <xdr:row>36</xdr:row>
      <xdr:rowOff>58738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864100" y="623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146050</xdr:rowOff>
    </xdr:from>
    <xdr:to>
      <xdr:col>23</xdr:col>
      <xdr:colOff>133350</xdr:colOff>
      <xdr:row>42</xdr:row>
      <xdr:rowOff>146050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4114800" y="73469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167869</xdr:rowOff>
    </xdr:from>
    <xdr:ext cx="762000" cy="259045"/>
    <xdr:sp macro="" textlink="">
      <xdr:nvSpPr>
        <xdr:cNvPr id="73" name="財政力平均値テキスト">
          <a:extLst>
            <a:ext uri="{FF2B5EF4-FFF2-40B4-BE49-F238E27FC236}">
              <a16:creationId xmlns:a16="http://schemas.microsoft.com/office/drawing/2014/main" id="{00000000-0008-0000-0300-000049000000}"/>
            </a:ext>
          </a:extLst>
        </xdr:cNvPr>
        <xdr:cNvSpPr txBox="1"/>
      </xdr:nvSpPr>
      <xdr:spPr>
        <a:xfrm>
          <a:off x="5041900" y="7368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24342</xdr:rowOff>
    </xdr:from>
    <xdr:to>
      <xdr:col>23</xdr:col>
      <xdr:colOff>184150</xdr:colOff>
      <xdr:row>43</xdr:row>
      <xdr:rowOff>125942</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902200" y="739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115888</xdr:rowOff>
    </xdr:from>
    <xdr:to>
      <xdr:col>19</xdr:col>
      <xdr:colOff>133350</xdr:colOff>
      <xdr:row>42</xdr:row>
      <xdr:rowOff>146050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3225800" y="7316788"/>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34396</xdr:rowOff>
    </xdr:from>
    <xdr:to>
      <xdr:col>19</xdr:col>
      <xdr:colOff>184150</xdr:colOff>
      <xdr:row>43</xdr:row>
      <xdr:rowOff>135996</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4064000" y="7406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120773</xdr:rowOff>
    </xdr:from>
    <xdr:ext cx="7366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3733800" y="74931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95779</xdr:rowOff>
    </xdr:from>
    <xdr:to>
      <xdr:col>15</xdr:col>
      <xdr:colOff>82550</xdr:colOff>
      <xdr:row>42</xdr:row>
      <xdr:rowOff>115888</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2336800" y="7296679"/>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34396</xdr:rowOff>
    </xdr:from>
    <xdr:to>
      <xdr:col>15</xdr:col>
      <xdr:colOff>133350</xdr:colOff>
      <xdr:row>43</xdr:row>
      <xdr:rowOff>135996</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3175000" y="7406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120773</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2844800" y="7493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65617</xdr:rowOff>
    </xdr:from>
    <xdr:to>
      <xdr:col>11</xdr:col>
      <xdr:colOff>31750</xdr:colOff>
      <xdr:row>42</xdr:row>
      <xdr:rowOff>95779</xdr:rowOff>
    </xdr:to>
    <xdr:cxnSp macro="">
      <xdr:nvCxnSpPr>
        <xdr:cNvPr id="81" name="直線コネクタ 80">
          <a:extLst>
            <a:ext uri="{FF2B5EF4-FFF2-40B4-BE49-F238E27FC236}">
              <a16:creationId xmlns:a16="http://schemas.microsoft.com/office/drawing/2014/main" id="{00000000-0008-0000-0300-000051000000}"/>
            </a:ext>
          </a:extLst>
        </xdr:cNvPr>
        <xdr:cNvCxnSpPr/>
      </xdr:nvCxnSpPr>
      <xdr:spPr>
        <a:xfrm>
          <a:off x="1447800" y="7266517"/>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24342</xdr:rowOff>
    </xdr:from>
    <xdr:to>
      <xdr:col>11</xdr:col>
      <xdr:colOff>82550</xdr:colOff>
      <xdr:row>43</xdr:row>
      <xdr:rowOff>125942</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2286000" y="739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110719</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955800" y="748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4" name="フローチャート: 判断 83">
          <a:extLst>
            <a:ext uri="{FF2B5EF4-FFF2-40B4-BE49-F238E27FC236}">
              <a16:creationId xmlns:a16="http://schemas.microsoft.com/office/drawing/2014/main" id="{00000000-0008-0000-0300-000054000000}"/>
            </a:ext>
          </a:extLst>
        </xdr:cNvPr>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90610</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066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9022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111777</xdr:rowOff>
    </xdr:from>
    <xdr:ext cx="762000" cy="259045"/>
    <xdr:sp macro="" textlink="">
      <xdr:nvSpPr>
        <xdr:cNvPr id="92" name="財政力該当値テキスト">
          <a:extLst>
            <a:ext uri="{FF2B5EF4-FFF2-40B4-BE49-F238E27FC236}">
              <a16:creationId xmlns:a16="http://schemas.microsoft.com/office/drawing/2014/main" id="{00000000-0008-0000-0300-00005C000000}"/>
            </a:ext>
          </a:extLst>
        </xdr:cNvPr>
        <xdr:cNvSpPr txBox="1"/>
      </xdr:nvSpPr>
      <xdr:spPr>
        <a:xfrm>
          <a:off x="50419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95250</xdr:rowOff>
    </xdr:from>
    <xdr:to>
      <xdr:col>19</xdr:col>
      <xdr:colOff>184150</xdr:colOff>
      <xdr:row>43</xdr:row>
      <xdr:rowOff>25400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4064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35577</xdr:rowOff>
    </xdr:from>
    <xdr:ext cx="7366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3733800" y="7065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65088</xdr:rowOff>
    </xdr:from>
    <xdr:to>
      <xdr:col>15</xdr:col>
      <xdr:colOff>133350</xdr:colOff>
      <xdr:row>42</xdr:row>
      <xdr:rowOff>166688</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3175000" y="726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5415</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2844800" y="7034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44979</xdr:rowOff>
    </xdr:from>
    <xdr:to>
      <xdr:col>11</xdr:col>
      <xdr:colOff>82550</xdr:colOff>
      <xdr:row>42</xdr:row>
      <xdr:rowOff>146579</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2286000" y="7245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156756</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955800" y="7014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14817</xdr:rowOff>
    </xdr:from>
    <xdr:to>
      <xdr:col>7</xdr:col>
      <xdr:colOff>31750</xdr:colOff>
      <xdr:row>42</xdr:row>
      <xdr:rowOff>116417</xdr:rowOff>
    </xdr:to>
    <xdr:sp macro="" textlink="">
      <xdr:nvSpPr>
        <xdr:cNvPr id="99" name="楕円 98">
          <a:extLst>
            <a:ext uri="{FF2B5EF4-FFF2-40B4-BE49-F238E27FC236}">
              <a16:creationId xmlns:a16="http://schemas.microsoft.com/office/drawing/2014/main" id="{00000000-0008-0000-0300-000063000000}"/>
            </a:ext>
          </a:extLst>
        </xdr:cNvPr>
        <xdr:cNvSpPr/>
      </xdr:nvSpPr>
      <xdr:spPr>
        <a:xfrm>
          <a:off x="1397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126594</xdr:rowOff>
    </xdr:from>
    <xdr:ext cx="762000" cy="25904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066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a:extLst>
            <a:ext uri="{FF2B5EF4-FFF2-40B4-BE49-F238E27FC236}">
              <a16:creationId xmlns:a16="http://schemas.microsoft.com/office/drawing/2014/main" id="{00000000-0008-0000-0300-000067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a:extLst>
            <a:ext uri="{FF2B5EF4-FFF2-40B4-BE49-F238E27FC236}">
              <a16:creationId xmlns:a16="http://schemas.microsoft.com/office/drawing/2014/main" id="{00000000-0008-0000-0300-000070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比率を計算するうえでの分子の数値にあたる経常経費充当一般財源等の額が、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R</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５年度に比べて約１億９千万円増加した。これは一部事務組合に支払う分担金や町の施策の一環として行っている町単独補助金支出が増加したことが要因であると考えられる。今後は補助金支出額を抑えるため、町単独補助金事業の廃止も含めた見直しを検討するなどして、支出の適正化に努める。</a:t>
          </a:r>
        </a:p>
      </xdr:txBody>
    </xdr:sp>
    <xdr:clientData/>
  </xdr:twoCellAnchor>
  <xdr:oneCellAnchor>
    <xdr:from>
      <xdr:col>3</xdr:col>
      <xdr:colOff>95250</xdr:colOff>
      <xdr:row>54</xdr:row>
      <xdr:rowOff>139700</xdr:rowOff>
    </xdr:from>
    <xdr:ext cx="298543" cy="225703"/>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a:extLst>
            <a:ext uri="{FF2B5EF4-FFF2-40B4-BE49-F238E27FC236}">
              <a16:creationId xmlns:a16="http://schemas.microsoft.com/office/drawing/2014/main" id="{00000000-0008-0000-0300-000081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70696</xdr:rowOff>
    </xdr:from>
    <xdr:to>
      <xdr:col>23</xdr:col>
      <xdr:colOff>133350</xdr:colOff>
      <xdr:row>67</xdr:row>
      <xdr:rowOff>108162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953000" y="10014796"/>
          <a:ext cx="0" cy="15805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80239</xdr:rowOff>
    </xdr:from>
    <xdr:ext cx="762000" cy="259045"/>
    <xdr:sp macro="" textlink="">
      <xdr:nvSpPr>
        <xdr:cNvPr id="131" name="財政構造の弾力性最小値テキスト">
          <a:extLst>
            <a:ext uri="{FF2B5EF4-FFF2-40B4-BE49-F238E27FC236}">
              <a16:creationId xmlns:a16="http://schemas.microsoft.com/office/drawing/2014/main" id="{00000000-0008-0000-0300-000083000000}"/>
            </a:ext>
          </a:extLst>
        </xdr:cNvPr>
        <xdr:cNvSpPr txBox="1"/>
      </xdr:nvSpPr>
      <xdr:spPr>
        <a:xfrm>
          <a:off x="5041900" y="11567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108162</xdr:rowOff>
    </xdr:from>
    <xdr:to>
      <xdr:col>24</xdr:col>
      <xdr:colOff>12700</xdr:colOff>
      <xdr:row>67</xdr:row>
      <xdr:rowOff>108162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1595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157073</xdr:rowOff>
    </xdr:from>
    <xdr:ext cx="762000" cy="259045"/>
    <xdr:sp macro="" textlink="">
      <xdr:nvSpPr>
        <xdr:cNvPr id="133" name="財政構造の弾力性最大値テキスト">
          <a:extLst>
            <a:ext uri="{FF2B5EF4-FFF2-40B4-BE49-F238E27FC236}">
              <a16:creationId xmlns:a16="http://schemas.microsoft.com/office/drawing/2014/main" id="{00000000-0008-0000-0300-000085000000}"/>
            </a:ext>
          </a:extLst>
        </xdr:cNvPr>
        <xdr:cNvSpPr txBox="1"/>
      </xdr:nvSpPr>
      <xdr:spPr>
        <a:xfrm>
          <a:off x="5041900" y="9758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70696</xdr:rowOff>
    </xdr:from>
    <xdr:to>
      <xdr:col>24</xdr:col>
      <xdr:colOff>12700</xdr:colOff>
      <xdr:row>58</xdr:row>
      <xdr:rowOff>70696</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10014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118321</xdr:rowOff>
    </xdr:from>
    <xdr:to>
      <xdr:col>23</xdr:col>
      <xdr:colOff>133350</xdr:colOff>
      <xdr:row>64</xdr:row>
      <xdr:rowOff>47413</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4114800" y="10919671"/>
          <a:ext cx="838200" cy="10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113471</xdr:rowOff>
    </xdr:from>
    <xdr:ext cx="762000" cy="259045"/>
    <xdr:sp macro="" textlink="">
      <xdr:nvSpPr>
        <xdr:cNvPr id="136" name="財政構造の弾力性平均値テキスト">
          <a:extLst>
            <a:ext uri="{FF2B5EF4-FFF2-40B4-BE49-F238E27FC236}">
              <a16:creationId xmlns:a16="http://schemas.microsoft.com/office/drawing/2014/main" id="{00000000-0008-0000-0300-000088000000}"/>
            </a:ext>
          </a:extLst>
        </xdr:cNvPr>
        <xdr:cNvSpPr txBox="1"/>
      </xdr:nvSpPr>
      <xdr:spPr>
        <a:xfrm>
          <a:off x="5041900" y="110862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141394</xdr:rowOff>
    </xdr:from>
    <xdr:to>
      <xdr:col>23</xdr:col>
      <xdr:colOff>184150</xdr:colOff>
      <xdr:row>65</xdr:row>
      <xdr:rowOff>71544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902200" y="111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9737</xdr:rowOff>
    </xdr:from>
    <xdr:to>
      <xdr:col>19</xdr:col>
      <xdr:colOff>133350</xdr:colOff>
      <xdr:row>63</xdr:row>
      <xdr:rowOff>118321</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3225800" y="10811087"/>
          <a:ext cx="889000" cy="108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141394</xdr:rowOff>
    </xdr:from>
    <xdr:to>
      <xdr:col>19</xdr:col>
      <xdr:colOff>184150</xdr:colOff>
      <xdr:row>65</xdr:row>
      <xdr:rowOff>71544</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064000" y="111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56321</xdr:rowOff>
    </xdr:from>
    <xdr:ext cx="7366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733800" y="11200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151554</xdr:rowOff>
    </xdr:from>
    <xdr:to>
      <xdr:col>15</xdr:col>
      <xdr:colOff>82550</xdr:colOff>
      <xdr:row>63</xdr:row>
      <xdr:rowOff>9737</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2336800" y="10610004"/>
          <a:ext cx="8890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73025</xdr:rowOff>
    </xdr:from>
    <xdr:to>
      <xdr:col>15</xdr:col>
      <xdr:colOff>133350</xdr:colOff>
      <xdr:row>65</xdr:row>
      <xdr:rowOff>3175</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3175000" y="1104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159402</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844800" y="1113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151554</xdr:rowOff>
    </xdr:from>
    <xdr:to>
      <xdr:col>11</xdr:col>
      <xdr:colOff>31750</xdr:colOff>
      <xdr:row>63</xdr:row>
      <xdr:rowOff>166581</xdr:rowOff>
    </xdr:to>
    <xdr:cxnSp macro="">
      <xdr:nvCxnSpPr>
        <xdr:cNvPr id="144" name="直線コネクタ 143">
          <a:extLst>
            <a:ext uri="{FF2B5EF4-FFF2-40B4-BE49-F238E27FC236}">
              <a16:creationId xmlns:a16="http://schemas.microsoft.com/office/drawing/2014/main" id="{00000000-0008-0000-0300-000090000000}"/>
            </a:ext>
          </a:extLst>
        </xdr:cNvPr>
        <xdr:cNvCxnSpPr/>
      </xdr:nvCxnSpPr>
      <xdr:spPr>
        <a:xfrm flipV="1">
          <a:off x="1447800" y="10610004"/>
          <a:ext cx="889000" cy="357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115781</xdr:rowOff>
    </xdr:from>
    <xdr:to>
      <xdr:col>11</xdr:col>
      <xdr:colOff>82550</xdr:colOff>
      <xdr:row>64</xdr:row>
      <xdr:rowOff>45931</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22860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30708</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955800" y="11003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157480</xdr:rowOff>
    </xdr:from>
    <xdr:to>
      <xdr:col>7</xdr:col>
      <xdr:colOff>31750</xdr:colOff>
      <xdr:row>65</xdr:row>
      <xdr:rowOff>87630</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1397000" y="1113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72407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066800" y="1121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168063</xdr:rowOff>
    </xdr:from>
    <xdr:to>
      <xdr:col>23</xdr:col>
      <xdr:colOff>184150</xdr:colOff>
      <xdr:row>64</xdr:row>
      <xdr:rowOff>98213</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902200" y="1096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13140</xdr:rowOff>
    </xdr:from>
    <xdr:ext cx="762000" cy="259045"/>
    <xdr:sp macro="" textlink="">
      <xdr:nvSpPr>
        <xdr:cNvPr id="155" name="財政構造の弾力性該当値テキスト">
          <a:extLst>
            <a:ext uri="{FF2B5EF4-FFF2-40B4-BE49-F238E27FC236}">
              <a16:creationId xmlns:a16="http://schemas.microsoft.com/office/drawing/2014/main" id="{00000000-0008-0000-0300-00009B000000}"/>
            </a:ext>
          </a:extLst>
        </xdr:cNvPr>
        <xdr:cNvSpPr txBox="1"/>
      </xdr:nvSpPr>
      <xdr:spPr>
        <a:xfrm>
          <a:off x="5041900" y="10814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67521</xdr:rowOff>
    </xdr:from>
    <xdr:to>
      <xdr:col>19</xdr:col>
      <xdr:colOff>184150</xdr:colOff>
      <xdr:row>63</xdr:row>
      <xdr:rowOff>169121</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064000" y="10868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7848</xdr:rowOff>
    </xdr:from>
    <xdr:ext cx="7366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3733800" y="10637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130387</xdr:rowOff>
    </xdr:from>
    <xdr:to>
      <xdr:col>15</xdr:col>
      <xdr:colOff>133350</xdr:colOff>
      <xdr:row>63</xdr:row>
      <xdr:rowOff>60537</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3175000" y="1076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70714</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2844800" y="1052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100754</xdr:rowOff>
    </xdr:from>
    <xdr:to>
      <xdr:col>11</xdr:col>
      <xdr:colOff>82550</xdr:colOff>
      <xdr:row>62</xdr:row>
      <xdr:rowOff>30904</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2286000" y="1055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41081</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955800" y="1032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115781</xdr:rowOff>
    </xdr:from>
    <xdr:to>
      <xdr:col>7</xdr:col>
      <xdr:colOff>31750</xdr:colOff>
      <xdr:row>64</xdr:row>
      <xdr:rowOff>45931</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1397000" y="10917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56108</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066800" y="10686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[188,340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人口減少が進み、１人当たりの決算額が上昇していることと、物価高による影響で、電気料金や委託料などの物件費の上昇に加え、人件費も増加しているため、</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R</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５年度に比べて大幅に上昇した。将来の人口増加を見込むことは厳しいが、人口減少に歯止めをかける施策を行いつつ、電気料金を抑えるため、計画的に既存施設の省エネ化や施設の統廃合をするなどして、施設に関わるコストを下げていく。</a:t>
          </a:r>
        </a:p>
      </xdr:txBody>
    </xdr:sp>
    <xdr:clientData/>
  </xdr:twoCellAnchor>
  <xdr:oneCellAnchor>
    <xdr:from>
      <xdr:col>3</xdr:col>
      <xdr:colOff>95250</xdr:colOff>
      <xdr:row>77</xdr:row>
      <xdr:rowOff>6350</xdr:rowOff>
    </xdr:from>
    <xdr:ext cx="349839" cy="225703"/>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163201</xdr:rowOff>
    </xdr:from>
    <xdr:to>
      <xdr:col>23</xdr:col>
      <xdr:colOff>133350</xdr:colOff>
      <xdr:row>88</xdr:row>
      <xdr:rowOff>29666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4050651"/>
          <a:ext cx="0" cy="10666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1743</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08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29666</xdr:rowOff>
    </xdr:from>
    <xdr:to>
      <xdr:col>24</xdr:col>
      <xdr:colOff>12700</xdr:colOff>
      <xdr:row>88</xdr:row>
      <xdr:rowOff>29666</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117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78128</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794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163201</xdr:rowOff>
    </xdr:from>
    <xdr:to>
      <xdr:col>24</xdr:col>
      <xdr:colOff>12700</xdr:colOff>
      <xdr:row>81</xdr:row>
      <xdr:rowOff>163201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4050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82128</xdr:rowOff>
    </xdr:from>
    <xdr:to>
      <xdr:col>23</xdr:col>
      <xdr:colOff>133350</xdr:colOff>
      <xdr:row>82</xdr:row>
      <xdr:rowOff>120487</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141028"/>
          <a:ext cx="838200" cy="38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136489</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1953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164412</xdr:rowOff>
    </xdr:from>
    <xdr:to>
      <xdr:col>23</xdr:col>
      <xdr:colOff>184150</xdr:colOff>
      <xdr:row>83</xdr:row>
      <xdr:rowOff>94562</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223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68247</xdr:rowOff>
    </xdr:from>
    <xdr:to>
      <xdr:col>19</xdr:col>
      <xdr:colOff>133350</xdr:colOff>
      <xdr:row>82</xdr:row>
      <xdr:rowOff>82128</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127147"/>
          <a:ext cx="889000" cy="13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127774</xdr:rowOff>
    </xdr:from>
    <xdr:to>
      <xdr:col>19</xdr:col>
      <xdr:colOff>184150</xdr:colOff>
      <xdr:row>83</xdr:row>
      <xdr:rowOff>57924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186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42701</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2730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40546</xdr:rowOff>
    </xdr:from>
    <xdr:to>
      <xdr:col>15</xdr:col>
      <xdr:colOff>82550</xdr:colOff>
      <xdr:row>82</xdr:row>
      <xdr:rowOff>68247</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099446"/>
          <a:ext cx="889000" cy="27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123233</xdr:rowOff>
    </xdr:from>
    <xdr:to>
      <xdr:col>15</xdr:col>
      <xdr:colOff>133350</xdr:colOff>
      <xdr:row>83</xdr:row>
      <xdr:rowOff>53383</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18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38160</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268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29885</xdr:rowOff>
    </xdr:from>
    <xdr:to>
      <xdr:col>11</xdr:col>
      <xdr:colOff>31750</xdr:colOff>
      <xdr:row>82</xdr:row>
      <xdr:rowOff>40546</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088785"/>
          <a:ext cx="889000" cy="10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101577</xdr:rowOff>
    </xdr:from>
    <xdr:to>
      <xdr:col>11</xdr:col>
      <xdr:colOff>82550</xdr:colOff>
      <xdr:row>83</xdr:row>
      <xdr:rowOff>31727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16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16504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246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95193</xdr:rowOff>
    </xdr:from>
    <xdr:to>
      <xdr:col>7</xdr:col>
      <xdr:colOff>31750</xdr:colOff>
      <xdr:row>83</xdr:row>
      <xdr:rowOff>25343</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5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10120</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240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69687</xdr:rowOff>
    </xdr:from>
    <xdr:to>
      <xdr:col>23</xdr:col>
      <xdr:colOff>184150</xdr:colOff>
      <xdr:row>82</xdr:row>
      <xdr:rowOff>171287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128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86214</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3973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31328</xdr:rowOff>
    </xdr:from>
    <xdr:to>
      <xdr:col>19</xdr:col>
      <xdr:colOff>184150</xdr:colOff>
      <xdr:row>82</xdr:row>
      <xdr:rowOff>132928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09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143105</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859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17447</xdr:rowOff>
    </xdr:from>
    <xdr:to>
      <xdr:col>15</xdr:col>
      <xdr:colOff>133350</xdr:colOff>
      <xdr:row>82</xdr:row>
      <xdr:rowOff>119047</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076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129224</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8452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161196</xdr:rowOff>
    </xdr:from>
    <xdr:to>
      <xdr:col>11</xdr:col>
      <xdr:colOff>82550</xdr:colOff>
      <xdr:row>82</xdr:row>
      <xdr:rowOff>91346</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048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101523</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817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150535</xdr:rowOff>
    </xdr:from>
    <xdr:to>
      <xdr:col>7</xdr:col>
      <xdr:colOff>31750</xdr:colOff>
      <xdr:row>82</xdr:row>
      <xdr:rowOff>80685</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037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90862</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806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定員適正化計画の実施により新規職員採用数を抑える傾向であるため、全体の職員数についてはそれほど増加していない。また、職員の年齢層が高く、管理職になれずに号給が上がらない職員が中間層に比較的多く在籍し、今後数年間はこの構造が続く見込である。引き続き、ラスパイレス指数が極端に上昇しないよう新規職員の採用数を抑え人件費予算が平準化するように努めるとともにＤＸ等を活用した業務の効率化を行い、少ない職員数でも町行政事務がまわるよう努めていく。</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56445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881100"/>
          <a:ext cx="0" cy="14343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28522</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287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56445</xdr:rowOff>
    </xdr:from>
    <xdr:to>
      <xdr:col>81</xdr:col>
      <xdr:colOff>133350</xdr:colOff>
      <xdr:row>89</xdr:row>
      <xdr:rowOff>56445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1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103716</xdr:rowOff>
    </xdr:from>
    <xdr:to>
      <xdr:col>81</xdr:col>
      <xdr:colOff>44450</xdr:colOff>
      <xdr:row>82</xdr:row>
      <xdr:rowOff>143934</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4162616"/>
          <a:ext cx="8382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20055</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5933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47978</xdr:rowOff>
    </xdr:from>
    <xdr:to>
      <xdr:col>81</xdr:col>
      <xdr:colOff>95250</xdr:colOff>
      <xdr:row>85</xdr:row>
      <xdr:rowOff>149578</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103716</xdr:rowOff>
    </xdr:from>
    <xdr:to>
      <xdr:col>77</xdr:col>
      <xdr:colOff>44450</xdr:colOff>
      <xdr:row>82</xdr:row>
      <xdr:rowOff>130528</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4162616"/>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94138</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667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130528</xdr:rowOff>
    </xdr:from>
    <xdr:to>
      <xdr:col>72</xdr:col>
      <xdr:colOff>203200</xdr:colOff>
      <xdr:row>82</xdr:row>
      <xdr:rowOff>157339</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4189428"/>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107543</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157339</xdr:rowOff>
    </xdr:from>
    <xdr:to>
      <xdr:col>68</xdr:col>
      <xdr:colOff>152400</xdr:colOff>
      <xdr:row>82</xdr:row>
      <xdr:rowOff>170745</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421623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21166</xdr:rowOff>
    </xdr:from>
    <xdr:to>
      <xdr:col>68</xdr:col>
      <xdr:colOff>203200</xdr:colOff>
      <xdr:row>85</xdr:row>
      <xdr:rowOff>122766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107543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74789</xdr:rowOff>
    </xdr:from>
    <xdr:to>
      <xdr:col>64</xdr:col>
      <xdr:colOff>152400</xdr:colOff>
      <xdr:row>86</xdr:row>
      <xdr:rowOff>4939</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161166</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73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93134</xdr:rowOff>
    </xdr:from>
    <xdr:to>
      <xdr:col>81</xdr:col>
      <xdr:colOff>95250</xdr:colOff>
      <xdr:row>83</xdr:row>
      <xdr:rowOff>23284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15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109661</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399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52916</xdr:rowOff>
    </xdr:from>
    <xdr:to>
      <xdr:col>77</xdr:col>
      <xdr:colOff>95250</xdr:colOff>
      <xdr:row>82</xdr:row>
      <xdr:rowOff>154516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111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164693</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3880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79728</xdr:rowOff>
    </xdr:from>
    <xdr:to>
      <xdr:col>73</xdr:col>
      <xdr:colOff>44450</xdr:colOff>
      <xdr:row>83</xdr:row>
      <xdr:rowOff>9878</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138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20055</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3907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106539</xdr:rowOff>
    </xdr:from>
    <xdr:to>
      <xdr:col>68</xdr:col>
      <xdr:colOff>203200</xdr:colOff>
      <xdr:row>83</xdr:row>
      <xdr:rowOff>36689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16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46866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3934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119945</xdr:rowOff>
    </xdr:from>
    <xdr:to>
      <xdr:col>64</xdr:col>
      <xdr:colOff>152400</xdr:colOff>
      <xdr:row>83</xdr:row>
      <xdr:rowOff>50095</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17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60272</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3947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町が定める定員管理計画に基づき、新規の職員採用を抑えているものの、人口減少が著しく、人口</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1,000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人当たりの職員数は前年対比で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0.28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ポイント増加となった。将来にわたって町の人口減少が続くことが予想されており、その影響で人口当たりの職員数の指標が悪化すると想定されるため、今後も引き続き、定員管理に努める。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86208</xdr:rowOff>
    </xdr:from>
    <xdr:to>
      <xdr:col>81</xdr:col>
      <xdr:colOff>44450</xdr:colOff>
      <xdr:row>67</xdr:row>
      <xdr:rowOff>98349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373208"/>
          <a:ext cx="0" cy="12122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70426</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557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98349</xdr:rowOff>
    </xdr:from>
    <xdr:to>
      <xdr:col>81</xdr:col>
      <xdr:colOff>133350</xdr:colOff>
      <xdr:row>67</xdr:row>
      <xdr:rowOff>98349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585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1135</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10116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86208</xdr:rowOff>
    </xdr:from>
    <xdr:to>
      <xdr:col>81</xdr:col>
      <xdr:colOff>133350</xdr:colOff>
      <xdr:row>60</xdr:row>
      <xdr:rowOff>86208</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373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95250</xdr:rowOff>
    </xdr:from>
    <xdr:to>
      <xdr:col>81</xdr:col>
      <xdr:colOff>44450</xdr:colOff>
      <xdr:row>61</xdr:row>
      <xdr:rowOff>108763</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553700"/>
          <a:ext cx="838200" cy="13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69613</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528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97536</xdr:rowOff>
    </xdr:from>
    <xdr:to>
      <xdr:col>81</xdr:col>
      <xdr:colOff>95250</xdr:colOff>
      <xdr:row>62</xdr:row>
      <xdr:rowOff>27686</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55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95250</xdr:rowOff>
    </xdr:from>
    <xdr:to>
      <xdr:col>77</xdr:col>
      <xdr:colOff>44450</xdr:colOff>
      <xdr:row>61</xdr:row>
      <xdr:rowOff>99111</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5290800" y="10553700"/>
          <a:ext cx="889000" cy="3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85471</xdr:rowOff>
    </xdr:from>
    <xdr:to>
      <xdr:col>77</xdr:col>
      <xdr:colOff>95250</xdr:colOff>
      <xdr:row>62</xdr:row>
      <xdr:rowOff>15621</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54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398</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6302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88976</xdr:rowOff>
    </xdr:from>
    <xdr:to>
      <xdr:col>72</xdr:col>
      <xdr:colOff>203200</xdr:colOff>
      <xdr:row>61</xdr:row>
      <xdr:rowOff>99111</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547426"/>
          <a:ext cx="889000" cy="10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82093</xdr:rowOff>
    </xdr:from>
    <xdr:to>
      <xdr:col>73</xdr:col>
      <xdr:colOff>44450</xdr:colOff>
      <xdr:row>62</xdr:row>
      <xdr:rowOff>12243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5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168470</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62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82220</xdr:rowOff>
    </xdr:from>
    <xdr:to>
      <xdr:col>68</xdr:col>
      <xdr:colOff>152400</xdr:colOff>
      <xdr:row>61</xdr:row>
      <xdr:rowOff>88976</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540670"/>
          <a:ext cx="889000" cy="6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76302</xdr:rowOff>
    </xdr:from>
    <xdr:to>
      <xdr:col>68</xdr:col>
      <xdr:colOff>203200</xdr:colOff>
      <xdr:row>62</xdr:row>
      <xdr:rowOff>6452</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53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162679</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621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75819</xdr:rowOff>
    </xdr:from>
    <xdr:to>
      <xdr:col>64</xdr:col>
      <xdr:colOff>152400</xdr:colOff>
      <xdr:row>62</xdr:row>
      <xdr:rowOff>5969</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53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162196</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620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57963</xdr:rowOff>
    </xdr:from>
    <xdr:to>
      <xdr:col>81</xdr:col>
      <xdr:colOff>95250</xdr:colOff>
      <xdr:row>61</xdr:row>
      <xdr:rowOff>159563</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51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74490</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361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44450</xdr:rowOff>
    </xdr:from>
    <xdr:to>
      <xdr:col>77</xdr:col>
      <xdr:colOff>95250</xdr:colOff>
      <xdr:row>61</xdr:row>
      <xdr:rowOff>146050</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156227</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27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48311</xdr:rowOff>
    </xdr:from>
    <xdr:to>
      <xdr:col>73</xdr:col>
      <xdr:colOff>44450</xdr:colOff>
      <xdr:row>61</xdr:row>
      <xdr:rowOff>149911</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50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160088</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27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38176</xdr:rowOff>
    </xdr:from>
    <xdr:to>
      <xdr:col>68</xdr:col>
      <xdr:colOff>203200</xdr:colOff>
      <xdr:row>61</xdr:row>
      <xdr:rowOff>139776</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49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149953</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265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31420</xdr:rowOff>
    </xdr:from>
    <xdr:to>
      <xdr:col>64</xdr:col>
      <xdr:colOff>152400</xdr:colOff>
      <xdr:row>61</xdr:row>
      <xdr:rowOff>133020</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48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143197</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258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実質公債費比率は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R</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５年度まで上昇傾向が続いていたが、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R</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６年度は起債抑制の効果もあり、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ポイント減少となった。しかしながら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R</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４年度から返還が始まった一部事務組合の大規模改修の負担金などもあり、予断を許さない状況である。一般会計の地方債借入額を調整するか、借り入れをする場合は、交付税算入率の高い有利な事業を優先するなど、実質公債費比率の上昇を抑えるよう努め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45</xdr:row>
      <xdr:rowOff>12954</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61100"/>
          <a:ext cx="0" cy="14671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156481</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700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12954</xdr:rowOff>
    </xdr:from>
    <xdr:to>
      <xdr:col>81</xdr:col>
      <xdr:colOff>133350</xdr:colOff>
      <xdr:row>45</xdr:row>
      <xdr:rowOff>12954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728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107696</xdr:rowOff>
    </xdr:from>
    <xdr:to>
      <xdr:col>81</xdr:col>
      <xdr:colOff>44450</xdr:colOff>
      <xdr:row>40</xdr:row>
      <xdr:rowOff>117348</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6179800" y="6965696"/>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106189</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964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134112</xdr:rowOff>
    </xdr:from>
    <xdr:to>
      <xdr:col>81</xdr:col>
      <xdr:colOff>95250</xdr:colOff>
      <xdr:row>41</xdr:row>
      <xdr:rowOff>64262</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49784</xdr:rowOff>
    </xdr:from>
    <xdr:to>
      <xdr:col>77</xdr:col>
      <xdr:colOff>44450</xdr:colOff>
      <xdr:row>40</xdr:row>
      <xdr:rowOff>117348</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290800" y="6907784"/>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134112</xdr:rowOff>
    </xdr:from>
    <xdr:to>
      <xdr:col>77</xdr:col>
      <xdr:colOff>95250</xdr:colOff>
      <xdr:row>41</xdr:row>
      <xdr:rowOff>64262</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49039</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7078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134366</xdr:rowOff>
    </xdr:from>
    <xdr:to>
      <xdr:col>72</xdr:col>
      <xdr:colOff>203200</xdr:colOff>
      <xdr:row>40</xdr:row>
      <xdr:rowOff>49784</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4401800" y="6820916"/>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124460</xdr:rowOff>
    </xdr:from>
    <xdr:to>
      <xdr:col>73</xdr:col>
      <xdr:colOff>44450</xdr:colOff>
      <xdr:row>41</xdr:row>
      <xdr:rowOff>54610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39387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47498</xdr:rowOff>
    </xdr:from>
    <xdr:to>
      <xdr:col>68</xdr:col>
      <xdr:colOff>152400</xdr:colOff>
      <xdr:row>39</xdr:row>
      <xdr:rowOff>134366</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3512800" y="6734048"/>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124460</xdr:rowOff>
    </xdr:from>
    <xdr:to>
      <xdr:col>68</xdr:col>
      <xdr:colOff>203200</xdr:colOff>
      <xdr:row>41</xdr:row>
      <xdr:rowOff>54610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39387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114808</xdr:rowOff>
    </xdr:from>
    <xdr:to>
      <xdr:col>64</xdr:col>
      <xdr:colOff>152400</xdr:colOff>
      <xdr:row>41</xdr:row>
      <xdr:rowOff>44958</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29735</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7059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56896</xdr:rowOff>
    </xdr:from>
    <xdr:to>
      <xdr:col>81</xdr:col>
      <xdr:colOff>95250</xdr:colOff>
      <xdr:row>40</xdr:row>
      <xdr:rowOff>158496</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691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73423</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675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66548</xdr:rowOff>
    </xdr:from>
    <xdr:to>
      <xdr:col>77</xdr:col>
      <xdr:colOff>95250</xdr:colOff>
      <xdr:row>40</xdr:row>
      <xdr:rowOff>168148</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692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6875</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6693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170434</xdr:rowOff>
    </xdr:from>
    <xdr:to>
      <xdr:col>73</xdr:col>
      <xdr:colOff>44450</xdr:colOff>
      <xdr:row>40</xdr:row>
      <xdr:rowOff>100584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685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110761</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625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83566</xdr:rowOff>
    </xdr:from>
    <xdr:to>
      <xdr:col>68</xdr:col>
      <xdr:colOff>203200</xdr:colOff>
      <xdr:row>40</xdr:row>
      <xdr:rowOff>13716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677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23893</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653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168148</xdr:rowOff>
    </xdr:from>
    <xdr:to>
      <xdr:col>64</xdr:col>
      <xdr:colOff>152400</xdr:colOff>
      <xdr:row>39</xdr:row>
      <xdr:rowOff>98298</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668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108475</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6452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充当可能財源である財政調整基金を１億１千万円積むことができ、</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R</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６年度の残高が１７億８千６百万円になったため、将来負担比率が下がった。しかしながら</a:t>
          </a:r>
          <a:r>
            <a:rPr kumimoji="1" lang="ja-JP" altLang="en-US" sz="1300">
              <a:solidFill>
                <a:srgbClr val="FF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今後は庁舎の移転や学校の統廃合の事業費に多額の地方債の借入が必要となり、将来負担比率の悪化が想定される。不必要な事業実施を見直し、財政調整基金の取り崩しをなるべくしないようにしつつ、地方債の借入額が急激に増えないよう、計画的な借り入れを行い、支出額の平準化を図る。</a:t>
          </a: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66548</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451100"/>
          <a:ext cx="0" cy="15587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38625</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981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66548</xdr:rowOff>
    </xdr:from>
    <xdr:to>
      <xdr:col>81</xdr:col>
      <xdr:colOff>133350</xdr:colOff>
      <xdr:row>23</xdr:row>
      <xdr:rowOff>66548</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4009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157937</xdr:rowOff>
    </xdr:from>
    <xdr:to>
      <xdr:col>81</xdr:col>
      <xdr:colOff>44450</xdr:colOff>
      <xdr:row>15</xdr:row>
      <xdr:rowOff>72390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6179800" y="2558237"/>
          <a:ext cx="838200" cy="85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29227</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225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72390</xdr:rowOff>
    </xdr:from>
    <xdr:to>
      <xdr:col>77</xdr:col>
      <xdr:colOff>44450</xdr:colOff>
      <xdr:row>15</xdr:row>
      <xdr:rowOff>85903</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5290800" y="2644140"/>
          <a:ext cx="889000" cy="13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0</xdr:rowOff>
    </xdr:from>
    <xdr:to>
      <xdr:col>77</xdr:col>
      <xdr:colOff>95250</xdr:colOff>
      <xdr:row>14</xdr:row>
      <xdr:rowOff>101600</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85903</xdr:rowOff>
    </xdr:from>
    <xdr:to>
      <xdr:col>72</xdr:col>
      <xdr:colOff>203200</xdr:colOff>
      <xdr:row>16</xdr:row>
      <xdr:rowOff>43790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4401800" y="2657653"/>
          <a:ext cx="889000" cy="129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0</xdr:rowOff>
    </xdr:from>
    <xdr:to>
      <xdr:col>73</xdr:col>
      <xdr:colOff>44450</xdr:colOff>
      <xdr:row>14</xdr:row>
      <xdr:rowOff>101600</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43790</xdr:rowOff>
    </xdr:from>
    <xdr:to>
      <xdr:col>68</xdr:col>
      <xdr:colOff>152400</xdr:colOff>
      <xdr:row>17</xdr:row>
      <xdr:rowOff>79858</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3512800" y="2786990"/>
          <a:ext cx="889000" cy="207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66599</xdr:rowOff>
    </xdr:from>
    <xdr:to>
      <xdr:col>68</xdr:col>
      <xdr:colOff>203200</xdr:colOff>
      <xdr:row>14</xdr:row>
      <xdr:rowOff>168199</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46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6926</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235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132232</xdr:rowOff>
    </xdr:from>
    <xdr:to>
      <xdr:col>64</xdr:col>
      <xdr:colOff>152400</xdr:colOff>
      <xdr:row>15</xdr:row>
      <xdr:rowOff>62382</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532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72559</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301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107137</xdr:rowOff>
    </xdr:from>
    <xdr:to>
      <xdr:col>81</xdr:col>
      <xdr:colOff>95250</xdr:colOff>
      <xdr:row>15</xdr:row>
      <xdr:rowOff>37287</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6967200" y="250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79214</xdr:rowOff>
    </xdr:from>
    <xdr:ext cx="762000" cy="259045"/>
    <xdr:sp macro="" textlink="">
      <xdr:nvSpPr>
        <xdr:cNvPr id="459" name="将来負担の状況該当値テキスト">
          <a:extLst>
            <a:ext uri="{FF2B5EF4-FFF2-40B4-BE49-F238E27FC236}">
              <a16:creationId xmlns:a16="http://schemas.microsoft.com/office/drawing/2014/main" id="{00000000-0008-0000-0300-0000CB010000}"/>
            </a:ext>
          </a:extLst>
        </xdr:cNvPr>
        <xdr:cNvSpPr txBox="1"/>
      </xdr:nvSpPr>
      <xdr:spPr>
        <a:xfrm>
          <a:off x="17106900" y="2479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21590</xdr:rowOff>
    </xdr:from>
    <xdr:to>
      <xdr:col>77</xdr:col>
      <xdr:colOff>95250</xdr:colOff>
      <xdr:row>15</xdr:row>
      <xdr:rowOff>123190</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129000" y="259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107967</xdr:rowOff>
    </xdr:from>
    <xdr:ext cx="7366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798800" y="2679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35103</xdr:rowOff>
    </xdr:from>
    <xdr:to>
      <xdr:col>73</xdr:col>
      <xdr:colOff>44450</xdr:colOff>
      <xdr:row>15</xdr:row>
      <xdr:rowOff>136703</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5240000" y="2606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121480</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909800" y="2693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164440</xdr:rowOff>
    </xdr:from>
    <xdr:to>
      <xdr:col>68</xdr:col>
      <xdr:colOff>203200</xdr:colOff>
      <xdr:row>16</xdr:row>
      <xdr:rowOff>94590</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4351000" y="273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79367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020800" y="28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29058</xdr:rowOff>
    </xdr:from>
    <xdr:to>
      <xdr:col>64</xdr:col>
      <xdr:colOff>152400</xdr:colOff>
      <xdr:row>17</xdr:row>
      <xdr:rowOff>130658</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3462000" y="294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115435</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131800" y="3030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静岡県東伊豆町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11,093
10,615
77.82
6,933,840
6,422,010
493,985
3,870,037
3,783,021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11.1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退職者不補充をしつつも給与改定に伴う職員給や職員期末勤勉手当の増額、パートタイム会計年度任用職員の処遇改善のための期末勤勉手当の支給開始したが、普通地方交付税や地方消費税交付金の増により構成比率が下がったため、前年対比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ポイント減少した。今後は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AI</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DX</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を活用しつつ適切な職員配置を行い、新規職員採用数を抑制して人件費の上昇を抑える。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20320</xdr:rowOff>
    </xdr:from>
    <xdr:to>
      <xdr:col>24</xdr:col>
      <xdr:colOff>25400</xdr:colOff>
      <xdr:row>40</xdr:row>
      <xdr:rowOff>157480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4962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129557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157480</xdr:rowOff>
    </xdr:from>
    <xdr:to>
      <xdr:col>24</xdr:col>
      <xdr:colOff>114300</xdr:colOff>
      <xdr:row>40</xdr:row>
      <xdr:rowOff>157480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106697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93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20320</xdr:rowOff>
    </xdr:from>
    <xdr:to>
      <xdr:col>24</xdr:col>
      <xdr:colOff>114300</xdr:colOff>
      <xdr:row>34</xdr:row>
      <xdr:rowOff>20320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49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46990</xdr:rowOff>
    </xdr:from>
    <xdr:to>
      <xdr:col>24</xdr:col>
      <xdr:colOff>25400</xdr:colOff>
      <xdr:row>35</xdr:row>
      <xdr:rowOff>58420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04774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158767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59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15240</xdr:rowOff>
    </xdr:from>
    <xdr:to>
      <xdr:col>24</xdr:col>
      <xdr:colOff>76200</xdr:colOff>
      <xdr:row>36</xdr:row>
      <xdr:rowOff>116840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27940</xdr:rowOff>
    </xdr:from>
    <xdr:to>
      <xdr:col>19</xdr:col>
      <xdr:colOff>187325</xdr:colOff>
      <xdr:row>35</xdr:row>
      <xdr:rowOff>58420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02869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160020</xdr:rowOff>
    </xdr:from>
    <xdr:to>
      <xdr:col>20</xdr:col>
      <xdr:colOff>38100</xdr:colOff>
      <xdr:row>36</xdr:row>
      <xdr:rowOff>90170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74947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471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20320</xdr:rowOff>
    </xdr:from>
    <xdr:to>
      <xdr:col>15</xdr:col>
      <xdr:colOff>98425</xdr:colOff>
      <xdr:row>35</xdr:row>
      <xdr:rowOff>27940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02107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144780</xdr:rowOff>
    </xdr:from>
    <xdr:to>
      <xdr:col>15</xdr:col>
      <xdr:colOff>149225</xdr:colOff>
      <xdr:row>36</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4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59707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31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20320</xdr:rowOff>
    </xdr:from>
    <xdr:to>
      <xdr:col>11</xdr:col>
      <xdr:colOff>9525</xdr:colOff>
      <xdr:row>36</xdr:row>
      <xdr:rowOff>8890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02107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129540</xdr:rowOff>
    </xdr:from>
    <xdr:to>
      <xdr:col>11</xdr:col>
      <xdr:colOff>60325</xdr:colOff>
      <xdr:row>36</xdr:row>
      <xdr:rowOff>59690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44467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1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34290</xdr:rowOff>
    </xdr:from>
    <xdr:to>
      <xdr:col>6</xdr:col>
      <xdr:colOff>171450</xdr:colOff>
      <xdr:row>36</xdr:row>
      <xdr:rowOff>135890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120667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9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167640</xdr:rowOff>
    </xdr:from>
    <xdr:to>
      <xdr:col>24</xdr:col>
      <xdr:colOff>76200</xdr:colOff>
      <xdr:row>35</xdr:row>
      <xdr:rowOff>97790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12717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84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7620</xdr:rowOff>
    </xdr:from>
    <xdr:to>
      <xdr:col>20</xdr:col>
      <xdr:colOff>38100</xdr:colOff>
      <xdr:row>35</xdr:row>
      <xdr:rowOff>109220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08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119397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777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148590</xdr:rowOff>
    </xdr:from>
    <xdr:to>
      <xdr:col>15</xdr:col>
      <xdr:colOff>149225</xdr:colOff>
      <xdr:row>35</xdr:row>
      <xdr:rowOff>78740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97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88917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746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140970</xdr:rowOff>
    </xdr:from>
    <xdr:to>
      <xdr:col>11</xdr:col>
      <xdr:colOff>60325</xdr:colOff>
      <xdr:row>35</xdr:row>
      <xdr:rowOff>71120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970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81297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739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129540</xdr:rowOff>
    </xdr:from>
    <xdr:to>
      <xdr:col>6</xdr:col>
      <xdr:colOff>171450</xdr:colOff>
      <xdr:row>36</xdr:row>
      <xdr:rowOff>59690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30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69867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99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電気料金の高騰が続き、比率が上昇傾向にある。今後も人件費、原料高や物価高騰の影響により、光熱水費や委託料が増加していくと想定される。光熱水費については、職員への省エネ啓発の実施や計画的に省エネ機器への取替えなどを図っていく。また、公共施設の利用者が支払う使用料や利用料についても見直しを図り、維持管理コストの上昇に見合う利用料金の値上げを検討し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79375</xdr:rowOff>
    </xdr:from>
    <xdr:to>
      <xdr:col>82</xdr:col>
      <xdr:colOff>107950</xdr:colOff>
      <xdr:row>21</xdr:row>
      <xdr:rowOff>98425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308225"/>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70502</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670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98425</xdr:rowOff>
    </xdr:from>
    <xdr:to>
      <xdr:col>82</xdr:col>
      <xdr:colOff>196850</xdr:colOff>
      <xdr:row>21</xdr:row>
      <xdr:rowOff>98425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98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165752</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2051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79375</xdr:rowOff>
    </xdr:from>
    <xdr:to>
      <xdr:col>82</xdr:col>
      <xdr:colOff>196850</xdr:colOff>
      <xdr:row>13</xdr:row>
      <xdr:rowOff>79375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308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69850</xdr:rowOff>
    </xdr:from>
    <xdr:to>
      <xdr:col>82</xdr:col>
      <xdr:colOff>107950</xdr:colOff>
      <xdr:row>15</xdr:row>
      <xdr:rowOff>117475</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5671800" y="2641600"/>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134002</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8772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161925</xdr:rowOff>
    </xdr:from>
    <xdr:to>
      <xdr:col>82</xdr:col>
      <xdr:colOff>158750</xdr:colOff>
      <xdr:row>17</xdr:row>
      <xdr:rowOff>92075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90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22225</xdr:rowOff>
    </xdr:from>
    <xdr:to>
      <xdr:col>78</xdr:col>
      <xdr:colOff>69850</xdr:colOff>
      <xdr:row>15</xdr:row>
      <xdr:rowOff>69850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259397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133350</xdr:rowOff>
    </xdr:from>
    <xdr:to>
      <xdr:col>78</xdr:col>
      <xdr:colOff>120650</xdr:colOff>
      <xdr:row>17</xdr:row>
      <xdr:rowOff>63500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87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48277</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962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69850</xdr:rowOff>
    </xdr:from>
    <xdr:to>
      <xdr:col>73</xdr:col>
      <xdr:colOff>180975</xdr:colOff>
      <xdr:row>15</xdr:row>
      <xdr:rowOff>22225</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a:off x="13893800" y="2470150"/>
          <a:ext cx="889000" cy="1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123825</xdr:rowOff>
    </xdr:from>
    <xdr:to>
      <xdr:col>74</xdr:col>
      <xdr:colOff>31750</xdr:colOff>
      <xdr:row>17</xdr:row>
      <xdr:rowOff>53975</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86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38752</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95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69850</xdr:rowOff>
    </xdr:from>
    <xdr:to>
      <xdr:col>69</xdr:col>
      <xdr:colOff>92075</xdr:colOff>
      <xdr:row>15</xdr:row>
      <xdr:rowOff>22225</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flipV="1">
          <a:off x="13004800" y="2470150"/>
          <a:ext cx="889000" cy="1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161925</xdr:rowOff>
    </xdr:from>
    <xdr:to>
      <xdr:col>69</xdr:col>
      <xdr:colOff>142875</xdr:colOff>
      <xdr:row>16</xdr:row>
      <xdr:rowOff>92075</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73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76852</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820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28575</xdr:rowOff>
    </xdr:from>
    <xdr:to>
      <xdr:col>65</xdr:col>
      <xdr:colOff>53975</xdr:colOff>
      <xdr:row>16</xdr:row>
      <xdr:rowOff>130175</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771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114952</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858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66675</xdr:rowOff>
    </xdr:from>
    <xdr:to>
      <xdr:col>82</xdr:col>
      <xdr:colOff>158750</xdr:colOff>
      <xdr:row>15</xdr:row>
      <xdr:rowOff>168275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263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83202</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248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19050</xdr:rowOff>
    </xdr:from>
    <xdr:to>
      <xdr:col>78</xdr:col>
      <xdr:colOff>120650</xdr:colOff>
      <xdr:row>15</xdr:row>
      <xdr:rowOff>120650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130827</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2359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142875</xdr:rowOff>
    </xdr:from>
    <xdr:to>
      <xdr:col>74</xdr:col>
      <xdr:colOff>31750</xdr:colOff>
      <xdr:row>15</xdr:row>
      <xdr:rowOff>73025</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543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83202</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2312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19050</xdr:rowOff>
    </xdr:from>
    <xdr:to>
      <xdr:col>69</xdr:col>
      <xdr:colOff>142875</xdr:colOff>
      <xdr:row>14</xdr:row>
      <xdr:rowOff>120650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41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130827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218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142875</xdr:rowOff>
    </xdr:from>
    <xdr:to>
      <xdr:col>65</xdr:col>
      <xdr:colOff>53975</xdr:colOff>
      <xdr:row>15</xdr:row>
      <xdr:rowOff>73025</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543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83202</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2312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子供の数が年々減少していることにより、児童手当や保育所委託料、乳幼児医療費助成事業などの経費が減っているため、扶助費の割合が類似団体に比べて低い状態が続いている。今後は、子供や子育て世帯を手厚く支援するような事業を行い、少子化に歯止めをかけていきたい。</a:t>
          </a: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7" name="扶助費グラフ枠">
          <a:extLst>
            <a:ext uri="{FF2B5EF4-FFF2-40B4-BE49-F238E27FC236}">
              <a16:creationId xmlns:a16="http://schemas.microsoft.com/office/drawing/2014/main" id="{00000000-0008-0000-0400-0000BB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135165</xdr:rowOff>
    </xdr:from>
    <xdr:to>
      <xdr:col>24</xdr:col>
      <xdr:colOff>25400</xdr:colOff>
      <xdr:row>61</xdr:row>
      <xdr:rowOff>113393</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4826000" y="9222015"/>
          <a:ext cx="0" cy="134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89" name="扶助費最小値テキスト">
          <a:extLst>
            <a:ext uri="{FF2B5EF4-FFF2-40B4-BE49-F238E27FC236}">
              <a16:creationId xmlns:a16="http://schemas.microsoft.com/office/drawing/2014/main" id="{00000000-0008-0000-0400-0000BD000000}"/>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50092</xdr:rowOff>
    </xdr:from>
    <xdr:ext cx="762000" cy="259045"/>
    <xdr:sp macro="" textlink="">
      <xdr:nvSpPr>
        <xdr:cNvPr id="191" name="扶助費最大値テキスト">
          <a:extLst>
            <a:ext uri="{FF2B5EF4-FFF2-40B4-BE49-F238E27FC236}">
              <a16:creationId xmlns:a16="http://schemas.microsoft.com/office/drawing/2014/main" id="{00000000-0008-0000-0400-0000BF000000}"/>
            </a:ext>
          </a:extLst>
        </xdr:cNvPr>
        <xdr:cNvSpPr txBox="1"/>
      </xdr:nvSpPr>
      <xdr:spPr>
        <a:xfrm>
          <a:off x="4914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135165</xdr:rowOff>
    </xdr:from>
    <xdr:to>
      <xdr:col>24</xdr:col>
      <xdr:colOff>114300</xdr:colOff>
      <xdr:row>53</xdr:row>
      <xdr:rowOff>135165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4737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94343</xdr:rowOff>
    </xdr:from>
    <xdr:to>
      <xdr:col>24</xdr:col>
      <xdr:colOff>25400</xdr:colOff>
      <xdr:row>54</xdr:row>
      <xdr:rowOff>105228</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987800" y="9352643"/>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53720</xdr:rowOff>
    </xdr:from>
    <xdr:ext cx="762000" cy="259045"/>
    <xdr:sp macro="" textlink="">
      <xdr:nvSpPr>
        <xdr:cNvPr id="194" name="扶助費平均値テキスト">
          <a:extLst>
            <a:ext uri="{FF2B5EF4-FFF2-40B4-BE49-F238E27FC236}">
              <a16:creationId xmlns:a16="http://schemas.microsoft.com/office/drawing/2014/main" id="{00000000-0008-0000-0400-0000C2000000}"/>
            </a:ext>
          </a:extLst>
        </xdr:cNvPr>
        <xdr:cNvSpPr txBox="1"/>
      </xdr:nvSpPr>
      <xdr:spPr>
        <a:xfrm>
          <a:off x="4914900" y="9654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81643</xdr:rowOff>
    </xdr:from>
    <xdr:to>
      <xdr:col>24</xdr:col>
      <xdr:colOff>76200</xdr:colOff>
      <xdr:row>57</xdr:row>
      <xdr:rowOff>11793</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47752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94343</xdr:rowOff>
    </xdr:from>
    <xdr:to>
      <xdr:col>19</xdr:col>
      <xdr:colOff>187325</xdr:colOff>
      <xdr:row>54</xdr:row>
      <xdr:rowOff>105228</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3098800" y="93526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146249</xdr:rowOff>
    </xdr:from>
    <xdr:ext cx="7366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3606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105228</xdr:rowOff>
    </xdr:from>
    <xdr:to>
      <xdr:col>15</xdr:col>
      <xdr:colOff>98425</xdr:colOff>
      <xdr:row>54</xdr:row>
      <xdr:rowOff>116115</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2209800" y="9363528"/>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16328</xdr:rowOff>
    </xdr:from>
    <xdr:to>
      <xdr:col>15</xdr:col>
      <xdr:colOff>149225</xdr:colOff>
      <xdr:row>56</xdr:row>
      <xdr:rowOff>117928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3048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102705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717800" y="9703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116115</xdr:rowOff>
    </xdr:from>
    <xdr:to>
      <xdr:col>11</xdr:col>
      <xdr:colOff>9525</xdr:colOff>
      <xdr:row>54</xdr:row>
      <xdr:rowOff>137885</xdr:rowOff>
    </xdr:to>
    <xdr:cxnSp macro="">
      <xdr:nvCxnSpPr>
        <xdr:cNvPr id="202" name="直線コネクタ 201">
          <a:extLst>
            <a:ext uri="{FF2B5EF4-FFF2-40B4-BE49-F238E27FC236}">
              <a16:creationId xmlns:a16="http://schemas.microsoft.com/office/drawing/2014/main" id="{00000000-0008-0000-0400-0000CA000000}"/>
            </a:ext>
          </a:extLst>
        </xdr:cNvPr>
        <xdr:cNvCxnSpPr/>
      </xdr:nvCxnSpPr>
      <xdr:spPr>
        <a:xfrm flipV="1">
          <a:off x="1320800" y="9374415"/>
          <a:ext cx="889000"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5443</xdr:rowOff>
    </xdr:from>
    <xdr:to>
      <xdr:col>11</xdr:col>
      <xdr:colOff>60325</xdr:colOff>
      <xdr:row>56</xdr:row>
      <xdr:rowOff>107043</xdr:rowOff>
    </xdr:to>
    <xdr:sp macro="" textlink="">
      <xdr:nvSpPr>
        <xdr:cNvPr id="203" name="フローチャート: 判断 202">
          <a:extLst>
            <a:ext uri="{FF2B5EF4-FFF2-40B4-BE49-F238E27FC236}">
              <a16:creationId xmlns:a16="http://schemas.microsoft.com/office/drawing/2014/main" id="{00000000-0008-0000-0400-0000CB000000}"/>
            </a:ext>
          </a:extLst>
        </xdr:cNvPr>
        <xdr:cNvSpPr/>
      </xdr:nvSpPr>
      <xdr:spPr>
        <a:xfrm>
          <a:off x="2159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91820</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828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205" name="フローチャート: 判断 204">
          <a:extLst>
            <a:ext uri="{FF2B5EF4-FFF2-40B4-BE49-F238E27FC236}">
              <a16:creationId xmlns:a16="http://schemas.microsoft.com/office/drawing/2014/main" id="{00000000-0008-0000-0400-0000CD000000}"/>
            </a:ext>
          </a:extLst>
        </xdr:cNvPr>
        <xdr:cNvSpPr/>
      </xdr:nvSpPr>
      <xdr:spPr>
        <a:xfrm>
          <a:off x="1270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124477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939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54428</xdr:rowOff>
    </xdr:from>
    <xdr:to>
      <xdr:col>24</xdr:col>
      <xdr:colOff>76200</xdr:colOff>
      <xdr:row>54</xdr:row>
      <xdr:rowOff>156028</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4775200" y="931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70955</xdr:rowOff>
    </xdr:from>
    <xdr:ext cx="762000" cy="259045"/>
    <xdr:sp macro="" textlink="">
      <xdr:nvSpPr>
        <xdr:cNvPr id="213" name="扶助費該当値テキスト">
          <a:extLst>
            <a:ext uri="{FF2B5EF4-FFF2-40B4-BE49-F238E27FC236}">
              <a16:creationId xmlns:a16="http://schemas.microsoft.com/office/drawing/2014/main" id="{00000000-0008-0000-0400-0000D5000000}"/>
            </a:ext>
          </a:extLst>
        </xdr:cNvPr>
        <xdr:cNvSpPr txBox="1"/>
      </xdr:nvSpPr>
      <xdr:spPr>
        <a:xfrm>
          <a:off x="4914900" y="915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43543</xdr:rowOff>
    </xdr:from>
    <xdr:to>
      <xdr:col>20</xdr:col>
      <xdr:colOff>38100</xdr:colOff>
      <xdr:row>54</xdr:row>
      <xdr:rowOff>145143</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3937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155320</xdr:rowOff>
    </xdr:from>
    <xdr:ext cx="7366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3606800" y="9070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54428</xdr:rowOff>
    </xdr:from>
    <xdr:to>
      <xdr:col>15</xdr:col>
      <xdr:colOff>149225</xdr:colOff>
      <xdr:row>54</xdr:row>
      <xdr:rowOff>156028</xdr:rowOff>
    </xdr:to>
    <xdr:sp macro="" textlink="">
      <xdr:nvSpPr>
        <xdr:cNvPr id="216" name="楕円 215">
          <a:extLst>
            <a:ext uri="{FF2B5EF4-FFF2-40B4-BE49-F238E27FC236}">
              <a16:creationId xmlns:a16="http://schemas.microsoft.com/office/drawing/2014/main" id="{00000000-0008-0000-0400-0000D8000000}"/>
            </a:ext>
          </a:extLst>
        </xdr:cNvPr>
        <xdr:cNvSpPr/>
      </xdr:nvSpPr>
      <xdr:spPr>
        <a:xfrm>
          <a:off x="3048000" y="931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166205</xdr:rowOff>
    </xdr:from>
    <xdr:ext cx="762000" cy="259045"/>
    <xdr:sp macro="" textlink="">
      <xdr:nvSpPr>
        <xdr:cNvPr id="217" name="テキスト ボックス 216">
          <a:extLst>
            <a:ext uri="{FF2B5EF4-FFF2-40B4-BE49-F238E27FC236}">
              <a16:creationId xmlns:a16="http://schemas.microsoft.com/office/drawing/2014/main" id="{00000000-0008-0000-0400-0000D9000000}"/>
            </a:ext>
          </a:extLst>
        </xdr:cNvPr>
        <xdr:cNvSpPr txBox="1"/>
      </xdr:nvSpPr>
      <xdr:spPr>
        <a:xfrm>
          <a:off x="2717800" y="908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65315</xdr:rowOff>
    </xdr:from>
    <xdr:to>
      <xdr:col>11</xdr:col>
      <xdr:colOff>60325</xdr:colOff>
      <xdr:row>54</xdr:row>
      <xdr:rowOff>166915</xdr:rowOff>
    </xdr:to>
    <xdr:sp macro="" textlink="">
      <xdr:nvSpPr>
        <xdr:cNvPr id="218" name="楕円 217">
          <a:extLst>
            <a:ext uri="{FF2B5EF4-FFF2-40B4-BE49-F238E27FC236}">
              <a16:creationId xmlns:a16="http://schemas.microsoft.com/office/drawing/2014/main" id="{00000000-0008-0000-0400-0000DA000000}"/>
            </a:ext>
          </a:extLst>
        </xdr:cNvPr>
        <xdr:cNvSpPr/>
      </xdr:nvSpPr>
      <xdr:spPr>
        <a:xfrm>
          <a:off x="2159000" y="9323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5642</xdr:rowOff>
    </xdr:from>
    <xdr:ext cx="762000" cy="259045"/>
    <xdr:sp macro="" textlink="">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828800" y="9092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87085</xdr:rowOff>
    </xdr:from>
    <xdr:to>
      <xdr:col>6</xdr:col>
      <xdr:colOff>171450</xdr:colOff>
      <xdr:row>55</xdr:row>
      <xdr:rowOff>17235</xdr:rowOff>
    </xdr:to>
    <xdr:sp macro="" textlink="">
      <xdr:nvSpPr>
        <xdr:cNvPr id="220" name="楕円 219">
          <a:extLst>
            <a:ext uri="{FF2B5EF4-FFF2-40B4-BE49-F238E27FC236}">
              <a16:creationId xmlns:a16="http://schemas.microsoft.com/office/drawing/2014/main" id="{00000000-0008-0000-0400-0000DC000000}"/>
            </a:ext>
          </a:extLst>
        </xdr:cNvPr>
        <xdr:cNvSpPr/>
      </xdr:nvSpPr>
      <xdr:spPr>
        <a:xfrm>
          <a:off x="1270000" y="934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27412</xdr:rowOff>
    </xdr:from>
    <xdr:ext cx="762000" cy="259045"/>
    <xdr:sp macro="" textlink="">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939800" y="9114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比率が増加した要因として、被保険者数の減少に伴う国民健康保険特別会計への操出金の減少以上に後期高齢者医療特別会計への操出金の増加が上回ったことが考えられる。この傾向は、町の高齢者が増加傾向であるため今後も続いていくと思われる。また、公共施設の維持管理費については、適正な維持管理をするためには必要な費用であり、公共施設の適正管理計画に基づき施設を合併・除却するなどして費用の削減に努めていく。</a:t>
          </a:r>
        </a:p>
      </xdr:txBody>
    </xdr:sp>
    <xdr:clientData/>
  </xdr:twoCellAnchor>
  <xdr:oneCellAnchor>
    <xdr:from>
      <xdr:col>62</xdr:col>
      <xdr:colOff>6350</xdr:colOff>
      <xdr:row>49</xdr:row>
      <xdr:rowOff>107950</xdr:rowOff>
    </xdr:from>
    <xdr:ext cx="298543" cy="225703"/>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1" name="テキスト ボックス 240">
          <a:extLst>
            <a:ext uri="{FF2B5EF4-FFF2-40B4-BE49-F238E27FC236}">
              <a16:creationId xmlns:a16="http://schemas.microsoft.com/office/drawing/2014/main" id="{00000000-0008-0000-0400-0000F1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3" name="テキスト ボックス 242">
          <a:extLst>
            <a:ext uri="{FF2B5EF4-FFF2-40B4-BE49-F238E27FC236}">
              <a16:creationId xmlns:a16="http://schemas.microsoft.com/office/drawing/2014/main" id="{00000000-0008-0000-0400-0000F3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50" name="その他グラフ枠">
          <a:extLst>
            <a:ext uri="{FF2B5EF4-FFF2-40B4-BE49-F238E27FC236}">
              <a16:creationId xmlns:a16="http://schemas.microsoft.com/office/drawing/2014/main" id="{00000000-0008-0000-0400-0000FA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67128</xdr:rowOff>
    </xdr:from>
    <xdr:to>
      <xdr:col>82</xdr:col>
      <xdr:colOff>107950</xdr:colOff>
      <xdr:row>61</xdr:row>
      <xdr:rowOff>113393</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6510000" y="8982528"/>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85470</xdr:rowOff>
    </xdr:from>
    <xdr:ext cx="762000" cy="259045"/>
    <xdr:sp macro="" textlink="">
      <xdr:nvSpPr>
        <xdr:cNvPr id="252" name="その他最小値テキスト">
          <a:extLst>
            <a:ext uri="{FF2B5EF4-FFF2-40B4-BE49-F238E27FC236}">
              <a16:creationId xmlns:a16="http://schemas.microsoft.com/office/drawing/2014/main" id="{00000000-0008-0000-0400-0000FC000000}"/>
            </a:ext>
          </a:extLst>
        </xdr:cNvPr>
        <xdr:cNvSpPr txBox="1"/>
      </xdr:nvSpPr>
      <xdr:spPr>
        <a:xfrm>
          <a:off x="16598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113393</xdr:rowOff>
    </xdr:from>
    <xdr:to>
      <xdr:col>82</xdr:col>
      <xdr:colOff>196850</xdr:colOff>
      <xdr:row>61</xdr:row>
      <xdr:rowOff>113393</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6421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153505</xdr:rowOff>
    </xdr:from>
    <xdr:ext cx="762000" cy="259045"/>
    <xdr:sp macro="" textlink="">
      <xdr:nvSpPr>
        <xdr:cNvPr id="254" name="その他最大値テキスト">
          <a:extLst>
            <a:ext uri="{FF2B5EF4-FFF2-40B4-BE49-F238E27FC236}">
              <a16:creationId xmlns:a16="http://schemas.microsoft.com/office/drawing/2014/main" id="{00000000-0008-0000-0400-0000FE000000}"/>
            </a:ext>
          </a:extLst>
        </xdr:cNvPr>
        <xdr:cNvSpPr txBox="1"/>
      </xdr:nvSpPr>
      <xdr:spPr>
        <a:xfrm>
          <a:off x="16598900" y="872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67128</xdr:rowOff>
    </xdr:from>
    <xdr:to>
      <xdr:col>82</xdr:col>
      <xdr:colOff>196850</xdr:colOff>
      <xdr:row>52</xdr:row>
      <xdr:rowOff>67128</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6421100" y="898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31750</xdr:rowOff>
    </xdr:from>
    <xdr:to>
      <xdr:col>82</xdr:col>
      <xdr:colOff>107950</xdr:colOff>
      <xdr:row>56</xdr:row>
      <xdr:rowOff>67128</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5671800" y="9461500"/>
          <a:ext cx="8382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45555</xdr:rowOff>
    </xdr:from>
    <xdr:ext cx="762000" cy="259045"/>
    <xdr:sp macro="" textlink="">
      <xdr:nvSpPr>
        <xdr:cNvPr id="257" name="その他平均値テキスト">
          <a:extLst>
            <a:ext uri="{FF2B5EF4-FFF2-40B4-BE49-F238E27FC236}">
              <a16:creationId xmlns:a16="http://schemas.microsoft.com/office/drawing/2014/main" id="{00000000-0008-0000-0400-000001010000}"/>
            </a:ext>
          </a:extLst>
        </xdr:cNvPr>
        <xdr:cNvSpPr txBox="1"/>
      </xdr:nvSpPr>
      <xdr:spPr>
        <a:xfrm>
          <a:off x="16598900" y="9818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73478</xdr:rowOff>
    </xdr:from>
    <xdr:to>
      <xdr:col>82</xdr:col>
      <xdr:colOff>158750</xdr:colOff>
      <xdr:row>58</xdr:row>
      <xdr:rowOff>3628</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6459200" y="984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31750</xdr:rowOff>
    </xdr:from>
    <xdr:to>
      <xdr:col>78</xdr:col>
      <xdr:colOff>69850</xdr:colOff>
      <xdr:row>55</xdr:row>
      <xdr:rowOff>75293</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4782800" y="946150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54428</xdr:rowOff>
    </xdr:from>
    <xdr:to>
      <xdr:col>78</xdr:col>
      <xdr:colOff>120650</xdr:colOff>
      <xdr:row>58</xdr:row>
      <xdr:rowOff>156028</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5621000" y="999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140805</xdr:rowOff>
    </xdr:from>
    <xdr:ext cx="7366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290800" y="10084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116115</xdr:rowOff>
    </xdr:from>
    <xdr:to>
      <xdr:col>73</xdr:col>
      <xdr:colOff>180975</xdr:colOff>
      <xdr:row>55</xdr:row>
      <xdr:rowOff>75293</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893800" y="9374415"/>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54428</xdr:rowOff>
    </xdr:from>
    <xdr:to>
      <xdr:col>74</xdr:col>
      <xdr:colOff>31750</xdr:colOff>
      <xdr:row>58</xdr:row>
      <xdr:rowOff>156028</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4732000" y="999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140805</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401800" y="1008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116115</xdr:rowOff>
    </xdr:from>
    <xdr:to>
      <xdr:col>69</xdr:col>
      <xdr:colOff>92075</xdr:colOff>
      <xdr:row>55</xdr:row>
      <xdr:rowOff>97065</xdr:rowOff>
    </xdr:to>
    <xdr:cxnSp macro="">
      <xdr:nvCxnSpPr>
        <xdr:cNvPr id="265" name="直線コネクタ 264">
          <a:extLst>
            <a:ext uri="{FF2B5EF4-FFF2-40B4-BE49-F238E27FC236}">
              <a16:creationId xmlns:a16="http://schemas.microsoft.com/office/drawing/2014/main" id="{00000000-0008-0000-0400-000009010000}"/>
            </a:ext>
          </a:extLst>
        </xdr:cNvPr>
        <xdr:cNvCxnSpPr/>
      </xdr:nvCxnSpPr>
      <xdr:spPr>
        <a:xfrm flipV="1">
          <a:off x="13004800" y="9374415"/>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65315</xdr:rowOff>
    </xdr:from>
    <xdr:to>
      <xdr:col>69</xdr:col>
      <xdr:colOff>142875</xdr:colOff>
      <xdr:row>58</xdr:row>
      <xdr:rowOff>166915</xdr:rowOff>
    </xdr:to>
    <xdr:sp macro="" textlink="">
      <xdr:nvSpPr>
        <xdr:cNvPr id="266" name="フローチャート: 判断 265">
          <a:extLst>
            <a:ext uri="{FF2B5EF4-FFF2-40B4-BE49-F238E27FC236}">
              <a16:creationId xmlns:a16="http://schemas.microsoft.com/office/drawing/2014/main" id="{00000000-0008-0000-0400-00000A010000}"/>
            </a:ext>
          </a:extLst>
        </xdr:cNvPr>
        <xdr:cNvSpPr/>
      </xdr:nvSpPr>
      <xdr:spPr>
        <a:xfrm>
          <a:off x="13843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151692</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1009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163285</xdr:rowOff>
    </xdr:from>
    <xdr:to>
      <xdr:col>65</xdr:col>
      <xdr:colOff>53975</xdr:colOff>
      <xdr:row>59</xdr:row>
      <xdr:rowOff>93435</xdr:rowOff>
    </xdr:to>
    <xdr:sp macro="" textlink="">
      <xdr:nvSpPr>
        <xdr:cNvPr id="268" name="フローチャート: 判断 267">
          <a:extLst>
            <a:ext uri="{FF2B5EF4-FFF2-40B4-BE49-F238E27FC236}">
              <a16:creationId xmlns:a16="http://schemas.microsoft.com/office/drawing/2014/main" id="{00000000-0008-0000-0400-00000C010000}"/>
            </a:ext>
          </a:extLst>
        </xdr:cNvPr>
        <xdr:cNvSpPr/>
      </xdr:nvSpPr>
      <xdr:spPr>
        <a:xfrm>
          <a:off x="12954000" y="1010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78212</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10193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16328</xdr:rowOff>
    </xdr:from>
    <xdr:to>
      <xdr:col>82</xdr:col>
      <xdr:colOff>158750</xdr:colOff>
      <xdr:row>56</xdr:row>
      <xdr:rowOff>117928</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6459200" y="961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32855</xdr:rowOff>
    </xdr:from>
    <xdr:ext cx="762000" cy="259045"/>
    <xdr:sp macro="" textlink="">
      <xdr:nvSpPr>
        <xdr:cNvPr id="276" name="その他該当値テキスト">
          <a:extLst>
            <a:ext uri="{FF2B5EF4-FFF2-40B4-BE49-F238E27FC236}">
              <a16:creationId xmlns:a16="http://schemas.microsoft.com/office/drawing/2014/main" id="{00000000-0008-0000-0400-000014010000}"/>
            </a:ext>
          </a:extLst>
        </xdr:cNvPr>
        <xdr:cNvSpPr txBox="1"/>
      </xdr:nvSpPr>
      <xdr:spPr>
        <a:xfrm>
          <a:off x="165989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152400</xdr:rowOff>
    </xdr:from>
    <xdr:to>
      <xdr:col>78</xdr:col>
      <xdr:colOff>120650</xdr:colOff>
      <xdr:row>55</xdr:row>
      <xdr:rowOff>82550</xdr:rowOff>
    </xdr:to>
    <xdr:sp macro="" textlink="">
      <xdr:nvSpPr>
        <xdr:cNvPr id="277" name="楕円 276">
          <a:extLst>
            <a:ext uri="{FF2B5EF4-FFF2-40B4-BE49-F238E27FC236}">
              <a16:creationId xmlns:a16="http://schemas.microsoft.com/office/drawing/2014/main" id="{00000000-0008-0000-0400-000015010000}"/>
            </a:ext>
          </a:extLst>
        </xdr:cNvPr>
        <xdr:cNvSpPr/>
      </xdr:nvSpPr>
      <xdr:spPr>
        <a:xfrm>
          <a:off x="15621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92727</xdr:rowOff>
    </xdr:from>
    <xdr:ext cx="736600" cy="259045"/>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5290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24493</xdr:rowOff>
    </xdr:from>
    <xdr:to>
      <xdr:col>74</xdr:col>
      <xdr:colOff>31750</xdr:colOff>
      <xdr:row>55</xdr:row>
      <xdr:rowOff>126093</xdr:rowOff>
    </xdr:to>
    <xdr:sp macro="" textlink="">
      <xdr:nvSpPr>
        <xdr:cNvPr id="279" name="楕円 278">
          <a:extLst>
            <a:ext uri="{FF2B5EF4-FFF2-40B4-BE49-F238E27FC236}">
              <a16:creationId xmlns:a16="http://schemas.microsoft.com/office/drawing/2014/main" id="{00000000-0008-0000-0400-000017010000}"/>
            </a:ext>
          </a:extLst>
        </xdr:cNvPr>
        <xdr:cNvSpPr/>
      </xdr:nvSpPr>
      <xdr:spPr>
        <a:xfrm>
          <a:off x="14732000" y="945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136270</xdr:rowOff>
    </xdr:from>
    <xdr:ext cx="762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4401800" y="9223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65315</xdr:rowOff>
    </xdr:from>
    <xdr:to>
      <xdr:col>69</xdr:col>
      <xdr:colOff>142875</xdr:colOff>
      <xdr:row>54</xdr:row>
      <xdr:rowOff>166915</xdr:rowOff>
    </xdr:to>
    <xdr:sp macro="" textlink="">
      <xdr:nvSpPr>
        <xdr:cNvPr id="281" name="楕円 280">
          <a:extLst>
            <a:ext uri="{FF2B5EF4-FFF2-40B4-BE49-F238E27FC236}">
              <a16:creationId xmlns:a16="http://schemas.microsoft.com/office/drawing/2014/main" id="{00000000-0008-0000-0400-000019010000}"/>
            </a:ext>
          </a:extLst>
        </xdr:cNvPr>
        <xdr:cNvSpPr/>
      </xdr:nvSpPr>
      <xdr:spPr>
        <a:xfrm>
          <a:off x="13843000" y="9323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5642</xdr:rowOff>
    </xdr:from>
    <xdr:ext cx="762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3512800" y="9092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46265</xdr:rowOff>
    </xdr:from>
    <xdr:to>
      <xdr:col>65</xdr:col>
      <xdr:colOff>53975</xdr:colOff>
      <xdr:row>55</xdr:row>
      <xdr:rowOff>147865</xdr:rowOff>
    </xdr:to>
    <xdr:sp macro="" textlink="">
      <xdr:nvSpPr>
        <xdr:cNvPr id="283" name="楕円 282">
          <a:extLst>
            <a:ext uri="{FF2B5EF4-FFF2-40B4-BE49-F238E27FC236}">
              <a16:creationId xmlns:a16="http://schemas.microsoft.com/office/drawing/2014/main" id="{00000000-0008-0000-0400-00001B010000}"/>
            </a:ext>
          </a:extLst>
        </xdr:cNvPr>
        <xdr:cNvSpPr/>
      </xdr:nvSpPr>
      <xdr:spPr>
        <a:xfrm>
          <a:off x="12954000" y="947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158042</xdr:rowOff>
    </xdr:from>
    <xdr:ext cx="762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623800" y="9244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4" name="正方形/長方形 293">
          <a:extLst>
            <a:ext uri="{FF2B5EF4-FFF2-40B4-BE49-F238E27FC236}">
              <a16:creationId xmlns:a16="http://schemas.microsoft.com/office/drawing/2014/main" id="{00000000-0008-0000-0400-000026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補助費等が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R</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５年度よりも増加した要因として、ごみ・し尿処理業務を担当している一部事務組合への負担金が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ほど増えたことがあげられる。当該一部事務組合は大規模改修工事を実施しており、その工事費の増分が影響したため、今後は工事費に充当された地方債の償還金も負担金として支出する予定である。また、定額減税補足給付金の皆増も増加した要因でであると考えられる。</a:t>
          </a:r>
        </a:p>
      </xdr:txBody>
    </xdr:sp>
    <xdr:clientData/>
  </xdr:twoCellAnchor>
  <xdr:oneCellAnchor>
    <xdr:from>
      <xdr:col>62</xdr:col>
      <xdr:colOff>6350</xdr:colOff>
      <xdr:row>29</xdr:row>
      <xdr:rowOff>107950</xdr:rowOff>
    </xdr:from>
    <xdr:ext cx="298543" cy="225703"/>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300" name="テキスト ボックス 299">
          <a:extLst>
            <a:ext uri="{FF2B5EF4-FFF2-40B4-BE49-F238E27FC236}">
              <a16:creationId xmlns:a16="http://schemas.microsoft.com/office/drawing/2014/main" id="{00000000-0008-0000-0400-00002C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2" name="テキスト ボックス 301">
          <a:extLst>
            <a:ext uri="{FF2B5EF4-FFF2-40B4-BE49-F238E27FC236}">
              <a16:creationId xmlns:a16="http://schemas.microsoft.com/office/drawing/2014/main" id="{00000000-0008-0000-0400-00002E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40</xdr:row>
      <xdr:rowOff>168148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956300"/>
          <a:ext cx="0" cy="1069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140225</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699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168148</xdr:rowOff>
    </xdr:from>
    <xdr:to>
      <xdr:col>82</xdr:col>
      <xdr:colOff>196850</xdr:colOff>
      <xdr:row>40</xdr:row>
      <xdr:rowOff>168148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702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40</xdr:row>
      <xdr:rowOff>113284</xdr:rowOff>
    </xdr:from>
    <xdr:to>
      <xdr:col>82</xdr:col>
      <xdr:colOff>107950</xdr:colOff>
      <xdr:row>40</xdr:row>
      <xdr:rowOff>168148</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5671800" y="6971284"/>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122445</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62946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105918</xdr:rowOff>
    </xdr:from>
    <xdr:to>
      <xdr:col>82</xdr:col>
      <xdr:colOff>158750</xdr:colOff>
      <xdr:row>38</xdr:row>
      <xdr:rowOff>36068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644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156718</xdr:rowOff>
    </xdr:from>
    <xdr:to>
      <xdr:col>78</xdr:col>
      <xdr:colOff>69850</xdr:colOff>
      <xdr:row>40</xdr:row>
      <xdr:rowOff>113284</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4782800" y="6843268"/>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60198</xdr:rowOff>
    </xdr:from>
    <xdr:to>
      <xdr:col>78</xdr:col>
      <xdr:colOff>120650</xdr:colOff>
      <xdr:row>37</xdr:row>
      <xdr:rowOff>161798</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525</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6172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19558</xdr:rowOff>
    </xdr:from>
    <xdr:to>
      <xdr:col>73</xdr:col>
      <xdr:colOff>180975</xdr:colOff>
      <xdr:row>39</xdr:row>
      <xdr:rowOff>156718</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893800" y="6706108"/>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19050</xdr:rowOff>
    </xdr:from>
    <xdr:to>
      <xdr:col>74</xdr:col>
      <xdr:colOff>31750</xdr:colOff>
      <xdr:row>37</xdr:row>
      <xdr:rowOff>120650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130827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19558</xdr:rowOff>
    </xdr:from>
    <xdr:to>
      <xdr:col>69</xdr:col>
      <xdr:colOff>92075</xdr:colOff>
      <xdr:row>39</xdr:row>
      <xdr:rowOff>115570</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flipV="1">
          <a:off x="13004800" y="6706108"/>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163068</xdr:rowOff>
    </xdr:from>
    <xdr:to>
      <xdr:col>69</xdr:col>
      <xdr:colOff>142875</xdr:colOff>
      <xdr:row>37</xdr:row>
      <xdr:rowOff>93218</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103395</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46482</xdr:rowOff>
    </xdr:from>
    <xdr:to>
      <xdr:col>65</xdr:col>
      <xdr:colOff>53975</xdr:colOff>
      <xdr:row>37</xdr:row>
      <xdr:rowOff>148082</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158259</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159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40</xdr:row>
      <xdr:rowOff>117348</xdr:rowOff>
    </xdr:from>
    <xdr:to>
      <xdr:col>82</xdr:col>
      <xdr:colOff>158750</xdr:colOff>
      <xdr:row>41</xdr:row>
      <xdr:rowOff>47498</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6975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40</xdr:row>
      <xdr:rowOff>25925</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688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40</xdr:row>
      <xdr:rowOff>62484</xdr:rowOff>
    </xdr:from>
    <xdr:to>
      <xdr:col>78</xdr:col>
      <xdr:colOff>120650</xdr:colOff>
      <xdr:row>40</xdr:row>
      <xdr:rowOff>164084</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6920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148861</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7006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105918</xdr:rowOff>
    </xdr:from>
    <xdr:to>
      <xdr:col>74</xdr:col>
      <xdr:colOff>31750</xdr:colOff>
      <xdr:row>40</xdr:row>
      <xdr:rowOff>36068</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6792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40</xdr:row>
      <xdr:rowOff>20845</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6878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140208</xdr:rowOff>
    </xdr:from>
    <xdr:to>
      <xdr:col>69</xdr:col>
      <xdr:colOff>142875</xdr:colOff>
      <xdr:row>39</xdr:row>
      <xdr:rowOff>70358</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665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55135</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674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64770</xdr:rowOff>
    </xdr:from>
    <xdr:to>
      <xdr:col>65</xdr:col>
      <xdr:colOff>53975</xdr:colOff>
      <xdr:row>39</xdr:row>
      <xdr:rowOff>166370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675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151147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683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臨時財政対策債の借入額が年々減少傾向にあり公債費は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R</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５年度と比べ</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少した。今後インフラ施設の老朽化に伴う大規模改修や更新事業の実施が見込まれ、それに伴い地方債の借入額が増えていくことが予想される。公共施設の適正な配置や集約化を検討し、地方債借入額の抑制を図り、公債費の比率の上昇を抑えていく。</a:t>
          </a: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62992</xdr:rowOff>
    </xdr:from>
    <xdr:to>
      <xdr:col>24</xdr:col>
      <xdr:colOff>25400</xdr:colOff>
      <xdr:row>80</xdr:row>
      <xdr:rowOff>140715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750292"/>
          <a:ext cx="0" cy="1106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112792</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82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140715</xdr:rowOff>
    </xdr:from>
    <xdr:to>
      <xdr:col>24</xdr:col>
      <xdr:colOff>114300</xdr:colOff>
      <xdr:row>80</xdr:row>
      <xdr:rowOff>140715</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5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149369</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62992</xdr:rowOff>
    </xdr:from>
    <xdr:to>
      <xdr:col>24</xdr:col>
      <xdr:colOff>114300</xdr:colOff>
      <xdr:row>74</xdr:row>
      <xdr:rowOff>62992</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145287</xdr:rowOff>
    </xdr:from>
    <xdr:to>
      <xdr:col>24</xdr:col>
      <xdr:colOff>25400</xdr:colOff>
      <xdr:row>77</xdr:row>
      <xdr:rowOff>14987</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175487"/>
          <a:ext cx="838200" cy="4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148862</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17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5335</xdr:rowOff>
    </xdr:from>
    <xdr:to>
      <xdr:col>24</xdr:col>
      <xdr:colOff>76200</xdr:colOff>
      <xdr:row>77</xdr:row>
      <xdr:rowOff>106935</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14987</xdr:rowOff>
    </xdr:from>
    <xdr:to>
      <xdr:col>19</xdr:col>
      <xdr:colOff>187325</xdr:colOff>
      <xdr:row>77</xdr:row>
      <xdr:rowOff>56135</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3098800" y="13216637"/>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41911</xdr:rowOff>
    </xdr:from>
    <xdr:to>
      <xdr:col>20</xdr:col>
      <xdr:colOff>38100</xdr:colOff>
      <xdr:row>77</xdr:row>
      <xdr:rowOff>143511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128288</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329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56135</xdr:rowOff>
    </xdr:from>
    <xdr:to>
      <xdr:col>15</xdr:col>
      <xdr:colOff>98425</xdr:colOff>
      <xdr:row>77</xdr:row>
      <xdr:rowOff>83565</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2209800" y="13257785"/>
          <a:ext cx="889000" cy="2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46482</xdr:rowOff>
    </xdr:from>
    <xdr:to>
      <xdr:col>15</xdr:col>
      <xdr:colOff>149225</xdr:colOff>
      <xdr:row>77</xdr:row>
      <xdr:rowOff>148082</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132859</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69850</xdr:rowOff>
    </xdr:from>
    <xdr:to>
      <xdr:col>11</xdr:col>
      <xdr:colOff>9525</xdr:colOff>
      <xdr:row>77</xdr:row>
      <xdr:rowOff>83565</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a:off x="1320800" y="13271500"/>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9906</xdr:rowOff>
    </xdr:from>
    <xdr:to>
      <xdr:col>11</xdr:col>
      <xdr:colOff>60325</xdr:colOff>
      <xdr:row>77</xdr:row>
      <xdr:rowOff>111506</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121683</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119142</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94487</xdr:rowOff>
    </xdr:from>
    <xdr:to>
      <xdr:col>24</xdr:col>
      <xdr:colOff>76200</xdr:colOff>
      <xdr:row>77</xdr:row>
      <xdr:rowOff>24637</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1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111014</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2969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135637</xdr:rowOff>
    </xdr:from>
    <xdr:to>
      <xdr:col>20</xdr:col>
      <xdr:colOff>38100</xdr:colOff>
      <xdr:row>77</xdr:row>
      <xdr:rowOff>65787</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16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75963</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2934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5335</xdr:rowOff>
    </xdr:from>
    <xdr:to>
      <xdr:col>15</xdr:col>
      <xdr:colOff>149225</xdr:colOff>
      <xdr:row>77</xdr:row>
      <xdr:rowOff>106935</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20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117112</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32765</xdr:rowOff>
    </xdr:from>
    <xdr:to>
      <xdr:col>11</xdr:col>
      <xdr:colOff>60325</xdr:colOff>
      <xdr:row>77</xdr:row>
      <xdr:rowOff>134365</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23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119142</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19050</xdr:rowOff>
    </xdr:from>
    <xdr:to>
      <xdr:col>6</xdr:col>
      <xdr:colOff>171450</xdr:colOff>
      <xdr:row>77</xdr:row>
      <xdr:rowOff>120650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物価高に伴う物件費の増加が続いていること、施設老朽化により補修修繕が増えたことによる維持管理費の増加により比率の上昇が続いている。今後も物価高による影響は続くと考えられるため、施設の統廃合や効果的な補修修繕方法の検討をして維持管理コストの削減を図る。また、物価高による人件費の上昇も抑えるために職員数の適正化も図っていく。</a:t>
          </a: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104140</xdr:rowOff>
    </xdr:from>
    <xdr:to>
      <xdr:col>82</xdr:col>
      <xdr:colOff>107950</xdr:colOff>
      <xdr:row>81</xdr:row>
      <xdr:rowOff>37846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448540"/>
          <a:ext cx="0" cy="1476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9923</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897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37846</xdr:rowOff>
    </xdr:from>
    <xdr:to>
      <xdr:col>82</xdr:col>
      <xdr:colOff>196850</xdr:colOff>
      <xdr:row>81</xdr:row>
      <xdr:rowOff>37846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92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19067</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104140</xdr:rowOff>
    </xdr:from>
    <xdr:to>
      <xdr:col>82</xdr:col>
      <xdr:colOff>196850</xdr:colOff>
      <xdr:row>72</xdr:row>
      <xdr:rowOff>104140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152146</xdr:rowOff>
    </xdr:from>
    <xdr:to>
      <xdr:col>82</xdr:col>
      <xdr:colOff>107950</xdr:colOff>
      <xdr:row>76</xdr:row>
      <xdr:rowOff>136144</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3010896"/>
          <a:ext cx="8382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139716</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169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159004</xdr:rowOff>
    </xdr:from>
    <xdr:to>
      <xdr:col>78</xdr:col>
      <xdr:colOff>69850</xdr:colOff>
      <xdr:row>75</xdr:row>
      <xdr:rowOff>152146</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2846304"/>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45990</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3247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74422</xdr:rowOff>
    </xdr:from>
    <xdr:to>
      <xdr:col>73</xdr:col>
      <xdr:colOff>180975</xdr:colOff>
      <xdr:row>74</xdr:row>
      <xdr:rowOff>159004</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2590272"/>
          <a:ext cx="889000" cy="25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48768</xdr:rowOff>
    </xdr:from>
    <xdr:to>
      <xdr:col>74</xdr:col>
      <xdr:colOff>31750</xdr:colOff>
      <xdr:row>76</xdr:row>
      <xdr:rowOff>150368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135145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3165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74422</xdr:rowOff>
    </xdr:from>
    <xdr:to>
      <xdr:col>69</xdr:col>
      <xdr:colOff>92075</xdr:colOff>
      <xdr:row>75</xdr:row>
      <xdr:rowOff>152146</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2590272"/>
          <a:ext cx="889000" cy="420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110490</xdr:rowOff>
    </xdr:from>
    <xdr:to>
      <xdr:col>69</xdr:col>
      <xdr:colOff>142875</xdr:colOff>
      <xdr:row>76</xdr:row>
      <xdr:rowOff>40639</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25416</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305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158496</xdr:rowOff>
    </xdr:from>
    <xdr:to>
      <xdr:col>65</xdr:col>
      <xdr:colOff>53975</xdr:colOff>
      <xdr:row>77</xdr:row>
      <xdr:rowOff>88646</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73423</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327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85344</xdr:rowOff>
    </xdr:from>
    <xdr:to>
      <xdr:col>82</xdr:col>
      <xdr:colOff>158750</xdr:colOff>
      <xdr:row>77</xdr:row>
      <xdr:rowOff>15494</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11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101871</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2960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101346</xdr:rowOff>
    </xdr:from>
    <xdr:to>
      <xdr:col>78</xdr:col>
      <xdr:colOff>120650</xdr:colOff>
      <xdr:row>76</xdr:row>
      <xdr:rowOff>31496</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296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41673</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2728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108204</xdr:rowOff>
    </xdr:from>
    <xdr:to>
      <xdr:col>74</xdr:col>
      <xdr:colOff>31750</xdr:colOff>
      <xdr:row>75</xdr:row>
      <xdr:rowOff>38354</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2795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48531</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2564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23622</xdr:rowOff>
    </xdr:from>
    <xdr:to>
      <xdr:col>69</xdr:col>
      <xdr:colOff>142875</xdr:colOff>
      <xdr:row>73</xdr:row>
      <xdr:rowOff>125222</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2539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135399</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30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101346</xdr:rowOff>
    </xdr:from>
    <xdr:to>
      <xdr:col>65</xdr:col>
      <xdr:colOff>53975</xdr:colOff>
      <xdr:row>76</xdr:row>
      <xdr:rowOff>31496</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296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41673</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2728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静岡県東伊豆町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a:extLst>
            <a:ext uri="{FF2B5EF4-FFF2-40B4-BE49-F238E27FC236}">
              <a16:creationId xmlns:a16="http://schemas.microsoft.com/office/drawing/2014/main" id="{00000000-0008-0000-0500-000029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167611</xdr:rowOff>
    </xdr:from>
    <xdr:to>
      <xdr:col>29</xdr:col>
      <xdr:colOff>127000</xdr:colOff>
      <xdr:row>18</xdr:row>
      <xdr:rowOff>10234</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flipV="1">
          <a:off x="5651500" y="2101186"/>
          <a:ext cx="0" cy="10427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17</xdr:row>
      <xdr:rowOff>153761</xdr:rowOff>
    </xdr:from>
    <xdr:ext cx="762000" cy="259045"/>
    <xdr:sp macro="" textlink="">
      <xdr:nvSpPr>
        <xdr:cNvPr id="43" name="人口1人当たり決算額の推移最小値テキスト130">
          <a:extLst>
            <a:ext uri="{FF2B5EF4-FFF2-40B4-BE49-F238E27FC236}">
              <a16:creationId xmlns:a16="http://schemas.microsoft.com/office/drawing/2014/main" id="{00000000-0008-0000-0500-00002B000000}"/>
            </a:ext>
          </a:extLst>
        </xdr:cNvPr>
        <xdr:cNvSpPr txBox="1"/>
      </xdr:nvSpPr>
      <xdr:spPr>
        <a:xfrm>
          <a:off x="5740400" y="3116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10234</xdr:rowOff>
    </xdr:from>
    <xdr:to>
      <xdr:col>30</xdr:col>
      <xdr:colOff>25400</xdr:colOff>
      <xdr:row>18</xdr:row>
      <xdr:rowOff>10234</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5562600" y="31439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82538</xdr:rowOff>
    </xdr:from>
    <xdr:ext cx="762000" cy="259045"/>
    <xdr:sp macro="" textlink="">
      <xdr:nvSpPr>
        <xdr:cNvPr id="45" name="人口1人当たり決算額の推移最大値テキスト130">
          <a:extLst>
            <a:ext uri="{FF2B5EF4-FFF2-40B4-BE49-F238E27FC236}">
              <a16:creationId xmlns:a16="http://schemas.microsoft.com/office/drawing/2014/main" id="{00000000-0008-0000-0500-00002D000000}"/>
            </a:ext>
          </a:extLst>
        </xdr:cNvPr>
        <xdr:cNvSpPr txBox="1"/>
      </xdr:nvSpPr>
      <xdr:spPr>
        <a:xfrm>
          <a:off x="5740400" y="1844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167611</xdr:rowOff>
    </xdr:from>
    <xdr:to>
      <xdr:col>30</xdr:col>
      <xdr:colOff>25400</xdr:colOff>
      <xdr:row>11</xdr:row>
      <xdr:rowOff>167611</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21011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65706</xdr:rowOff>
    </xdr:from>
    <xdr:to>
      <xdr:col>29</xdr:col>
      <xdr:colOff>127000</xdr:colOff>
      <xdr:row>16</xdr:row>
      <xdr:rowOff>153045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003800" y="2856531"/>
          <a:ext cx="647700" cy="873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19116</xdr:rowOff>
    </xdr:from>
    <xdr:ext cx="762000" cy="259045"/>
    <xdr:sp macro="" textlink="">
      <xdr:nvSpPr>
        <xdr:cNvPr id="48" name="人口1人当たり決算額の推移平均値テキスト130">
          <a:extLst>
            <a:ext uri="{FF2B5EF4-FFF2-40B4-BE49-F238E27FC236}">
              <a16:creationId xmlns:a16="http://schemas.microsoft.com/office/drawing/2014/main" id="{00000000-0008-0000-0500-000030000000}"/>
            </a:ext>
          </a:extLst>
        </xdr:cNvPr>
        <xdr:cNvSpPr txBox="1"/>
      </xdr:nvSpPr>
      <xdr:spPr>
        <a:xfrm>
          <a:off x="5740400" y="2638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2589</xdr:rowOff>
    </xdr:from>
    <xdr:to>
      <xdr:col>29</xdr:col>
      <xdr:colOff>177800</xdr:colOff>
      <xdr:row>16</xdr:row>
      <xdr:rowOff>104189</xdr:rowOff>
    </xdr:to>
    <xdr:sp macro="" textlink="">
      <xdr:nvSpPr>
        <xdr:cNvPr id="49" name="フローチャート: 判断 48">
          <a:extLst>
            <a:ext uri="{FF2B5EF4-FFF2-40B4-BE49-F238E27FC236}">
              <a16:creationId xmlns:a16="http://schemas.microsoft.com/office/drawing/2014/main" id="{00000000-0008-0000-0500-000031000000}"/>
            </a:ext>
          </a:extLst>
        </xdr:cNvPr>
        <xdr:cNvSpPr/>
      </xdr:nvSpPr>
      <xdr:spPr bwMode="auto">
        <a:xfrm>
          <a:off x="5600700" y="27934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153045</xdr:rowOff>
    </xdr:from>
    <xdr:to>
      <xdr:col>26</xdr:col>
      <xdr:colOff>50800</xdr:colOff>
      <xdr:row>16</xdr:row>
      <xdr:rowOff>155308</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4305300" y="2943870"/>
          <a:ext cx="698500" cy="22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52049</xdr:rowOff>
    </xdr:from>
    <xdr:to>
      <xdr:col>26</xdr:col>
      <xdr:colOff>101600</xdr:colOff>
      <xdr:row>16</xdr:row>
      <xdr:rowOff>153649</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4953000" y="28428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163826</xdr:rowOff>
    </xdr:from>
    <xdr:ext cx="736600" cy="259045"/>
    <xdr:sp macro="" textlink="">
      <xdr:nvSpPr>
        <xdr:cNvPr id="52" name="テキスト ボックス 51">
          <a:extLst>
            <a:ext uri="{FF2B5EF4-FFF2-40B4-BE49-F238E27FC236}">
              <a16:creationId xmlns:a16="http://schemas.microsoft.com/office/drawing/2014/main" id="{00000000-0008-0000-0500-000034000000}"/>
            </a:ext>
          </a:extLst>
        </xdr:cNvPr>
        <xdr:cNvSpPr txBox="1"/>
      </xdr:nvSpPr>
      <xdr:spPr>
        <a:xfrm>
          <a:off x="4622800" y="26117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146818</xdr:rowOff>
    </xdr:from>
    <xdr:to>
      <xdr:col>22</xdr:col>
      <xdr:colOff>114300</xdr:colOff>
      <xdr:row>16</xdr:row>
      <xdr:rowOff>155308</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3606800" y="2937643"/>
          <a:ext cx="698500" cy="84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68632</xdr:rowOff>
    </xdr:from>
    <xdr:to>
      <xdr:col>22</xdr:col>
      <xdr:colOff>165100</xdr:colOff>
      <xdr:row>16</xdr:row>
      <xdr:rowOff>170232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254500" y="2859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8959</xdr:rowOff>
    </xdr:from>
    <xdr:ext cx="7620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3924300" y="262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146818</xdr:rowOff>
    </xdr:from>
    <xdr:to>
      <xdr:col>18</xdr:col>
      <xdr:colOff>177800</xdr:colOff>
      <xdr:row>16</xdr:row>
      <xdr:rowOff>149410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2908300" y="2937643"/>
          <a:ext cx="698500" cy="25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77744</xdr:rowOff>
    </xdr:from>
    <xdr:to>
      <xdr:col>19</xdr:col>
      <xdr:colOff>38100</xdr:colOff>
      <xdr:row>17</xdr:row>
      <xdr:rowOff>7894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3556000" y="28685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18071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225800" y="2637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84936</xdr:rowOff>
    </xdr:from>
    <xdr:to>
      <xdr:col>15</xdr:col>
      <xdr:colOff>101600</xdr:colOff>
      <xdr:row>17</xdr:row>
      <xdr:rowOff>15086</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2857500" y="2875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25263</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2527300" y="2644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14906</xdr:rowOff>
    </xdr:from>
    <xdr:to>
      <xdr:col>29</xdr:col>
      <xdr:colOff>177800</xdr:colOff>
      <xdr:row>16</xdr:row>
      <xdr:rowOff>116506</xdr:rowOff>
    </xdr:to>
    <xdr:sp macro="" textlink="">
      <xdr:nvSpPr>
        <xdr:cNvPr id="66" name="楕円 65">
          <a:extLst>
            <a:ext uri="{FF2B5EF4-FFF2-40B4-BE49-F238E27FC236}">
              <a16:creationId xmlns:a16="http://schemas.microsoft.com/office/drawing/2014/main" id="{00000000-0008-0000-0500-000042000000}"/>
            </a:ext>
          </a:extLst>
        </xdr:cNvPr>
        <xdr:cNvSpPr/>
      </xdr:nvSpPr>
      <xdr:spPr bwMode="auto">
        <a:xfrm>
          <a:off x="5600700" y="28057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158433</xdr:rowOff>
    </xdr:from>
    <xdr:ext cx="762000" cy="259045"/>
    <xdr:sp macro="" textlink="">
      <xdr:nvSpPr>
        <xdr:cNvPr id="67" name="人口1人当たり決算額の推移該当値テキスト130">
          <a:extLst>
            <a:ext uri="{FF2B5EF4-FFF2-40B4-BE49-F238E27FC236}">
              <a16:creationId xmlns:a16="http://schemas.microsoft.com/office/drawing/2014/main" id="{00000000-0008-0000-0500-000043000000}"/>
            </a:ext>
          </a:extLst>
        </xdr:cNvPr>
        <xdr:cNvSpPr txBox="1"/>
      </xdr:nvSpPr>
      <xdr:spPr>
        <a:xfrm>
          <a:off x="5740400" y="2777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102245</xdr:rowOff>
    </xdr:from>
    <xdr:to>
      <xdr:col>26</xdr:col>
      <xdr:colOff>101600</xdr:colOff>
      <xdr:row>17</xdr:row>
      <xdr:rowOff>32395</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4953000" y="28930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17172</xdr:rowOff>
    </xdr:from>
    <xdr:ext cx="7366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622800" y="2979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104508</xdr:rowOff>
    </xdr:from>
    <xdr:to>
      <xdr:col>22</xdr:col>
      <xdr:colOff>165100</xdr:colOff>
      <xdr:row>17</xdr:row>
      <xdr:rowOff>34658</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254500" y="28953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19435</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924300" y="2981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96018</xdr:rowOff>
    </xdr:from>
    <xdr:to>
      <xdr:col>19</xdr:col>
      <xdr:colOff>38100</xdr:colOff>
      <xdr:row>17</xdr:row>
      <xdr:rowOff>26168</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3556000" y="28868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10945</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225800" y="2973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98610</xdr:rowOff>
    </xdr:from>
    <xdr:to>
      <xdr:col>15</xdr:col>
      <xdr:colOff>101600</xdr:colOff>
      <xdr:row>17</xdr:row>
      <xdr:rowOff>28760</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2857500" y="28894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13537</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2527300" y="2975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a:extLst>
            <a:ext uri="{FF2B5EF4-FFF2-40B4-BE49-F238E27FC236}">
              <a16:creationId xmlns:a16="http://schemas.microsoft.com/office/drawing/2014/main" id="{00000000-0008-0000-0500-00004C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a:extLst>
            <a:ext uri="{FF2B5EF4-FFF2-40B4-BE49-F238E27FC236}">
              <a16:creationId xmlns:a16="http://schemas.microsoft.com/office/drawing/2014/main" id="{00000000-0008-0000-0500-00004D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a:extLst>
            <a:ext uri="{FF2B5EF4-FFF2-40B4-BE49-F238E27FC236}">
              <a16:creationId xmlns:a16="http://schemas.microsoft.com/office/drawing/2014/main" id="{00000000-0008-0000-0500-000056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a:extLst>
            <a:ext uri="{FF2B5EF4-FFF2-40B4-BE49-F238E27FC236}">
              <a16:creationId xmlns:a16="http://schemas.microsoft.com/office/drawing/2014/main" id="{00000000-0008-0000-0500-000057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a:extLst>
            <a:ext uri="{FF2B5EF4-FFF2-40B4-BE49-F238E27FC236}">
              <a16:creationId xmlns:a16="http://schemas.microsoft.com/office/drawing/2014/main" id="{00000000-0008-0000-0500-000058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a:extLst>
            <a:ext uri="{FF2B5EF4-FFF2-40B4-BE49-F238E27FC236}">
              <a16:creationId xmlns:a16="http://schemas.microsoft.com/office/drawing/2014/main" id="{00000000-0008-0000-0500-000059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249987</xdr:rowOff>
    </xdr:from>
    <xdr:to>
      <xdr:col>29</xdr:col>
      <xdr:colOff>127000</xdr:colOff>
      <xdr:row>38</xdr:row>
      <xdr:rowOff>36626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74537"/>
          <a:ext cx="0" cy="132968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8703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476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36626</xdr:rowOff>
    </xdr:from>
    <xdr:to>
      <xdr:col>30</xdr:col>
      <xdr:colOff>25400</xdr:colOff>
      <xdr:row>38</xdr:row>
      <xdr:rowOff>36626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5042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164914</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918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249987</xdr:rowOff>
    </xdr:from>
    <xdr:to>
      <xdr:col>30</xdr:col>
      <xdr:colOff>25400</xdr:colOff>
      <xdr:row>33</xdr:row>
      <xdr:rowOff>249987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745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7957</xdr:rowOff>
    </xdr:from>
    <xdr:to>
      <xdr:col>29</xdr:col>
      <xdr:colOff>127000</xdr:colOff>
      <xdr:row>37</xdr:row>
      <xdr:rowOff>16987</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7132657"/>
          <a:ext cx="647700" cy="90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242936</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8532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54959</xdr:rowOff>
    </xdr:from>
    <xdr:to>
      <xdr:col>29</xdr:col>
      <xdr:colOff>177800</xdr:colOff>
      <xdr:row>36</xdr:row>
      <xdr:rowOff>156559</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7008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170244</xdr:rowOff>
    </xdr:from>
    <xdr:to>
      <xdr:col>26</xdr:col>
      <xdr:colOff>50800</xdr:colOff>
      <xdr:row>37</xdr:row>
      <xdr:rowOff>16987</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4305300" y="7123494"/>
          <a:ext cx="698500" cy="181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33280</xdr:rowOff>
    </xdr:from>
    <xdr:to>
      <xdr:col>26</xdr:col>
      <xdr:colOff>101600</xdr:colOff>
      <xdr:row>36</xdr:row>
      <xdr:rowOff>134880</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9865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145057</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755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170244</xdr:rowOff>
    </xdr:from>
    <xdr:to>
      <xdr:col>22</xdr:col>
      <xdr:colOff>114300</xdr:colOff>
      <xdr:row>37</xdr:row>
      <xdr:rowOff>9861</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7123494"/>
          <a:ext cx="698500" cy="110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45377</xdr:rowOff>
    </xdr:from>
    <xdr:to>
      <xdr:col>22</xdr:col>
      <xdr:colOff>165100</xdr:colOff>
      <xdr:row>36</xdr:row>
      <xdr:rowOff>146977</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9986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157154</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767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9861</xdr:rowOff>
    </xdr:from>
    <xdr:to>
      <xdr:col>18</xdr:col>
      <xdr:colOff>177800</xdr:colOff>
      <xdr:row>37</xdr:row>
      <xdr:rowOff>150679</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7134561"/>
          <a:ext cx="698500" cy="1408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71799</xdr:rowOff>
    </xdr:from>
    <xdr:to>
      <xdr:col>19</xdr:col>
      <xdr:colOff>38100</xdr:colOff>
      <xdr:row>37</xdr:row>
      <xdr:rowOff>1949</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70250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183576</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793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117539</xdr:rowOff>
    </xdr:from>
    <xdr:to>
      <xdr:col>15</xdr:col>
      <xdr:colOff>101600</xdr:colOff>
      <xdr:row>37</xdr:row>
      <xdr:rowOff>47689</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70707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229316</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839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128607</xdr:rowOff>
    </xdr:from>
    <xdr:to>
      <xdr:col>29</xdr:col>
      <xdr:colOff>177800</xdr:colOff>
      <xdr:row>37</xdr:row>
      <xdr:rowOff>58757</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70818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100684</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7053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137637</xdr:rowOff>
    </xdr:from>
    <xdr:to>
      <xdr:col>26</xdr:col>
      <xdr:colOff>101600</xdr:colOff>
      <xdr:row>37</xdr:row>
      <xdr:rowOff>67787</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70908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52564</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71772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119444</xdr:rowOff>
    </xdr:from>
    <xdr:to>
      <xdr:col>22</xdr:col>
      <xdr:colOff>165100</xdr:colOff>
      <xdr:row>37</xdr:row>
      <xdr:rowOff>49594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70726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34371</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7159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130511</xdr:rowOff>
    </xdr:from>
    <xdr:to>
      <xdr:col>19</xdr:col>
      <xdr:colOff>38100</xdr:colOff>
      <xdr:row>37</xdr:row>
      <xdr:rowOff>60661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70837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45438</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7170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99879</xdr:rowOff>
    </xdr:from>
    <xdr:to>
      <xdr:col>15</xdr:col>
      <xdr:colOff>101600</xdr:colOff>
      <xdr:row>37</xdr:row>
      <xdr:rowOff>201479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72245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186256</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7310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静岡県東伊豆町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11,093
10,615
77.82
6,933,840
6,422,010
493,985
3,870,037
3,783,021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11.1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97025</xdr:rowOff>
    </xdr:from>
    <xdr:to>
      <xdr:col>24</xdr:col>
      <xdr:colOff>62865</xdr:colOff>
      <xdr:row>37</xdr:row>
      <xdr:rowOff>1548</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240525"/>
          <a:ext cx="1270" cy="110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5375</xdr:rowOff>
    </xdr:from>
    <xdr:ext cx="534377"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349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1548</xdr:rowOff>
    </xdr:from>
    <xdr:to>
      <xdr:col>24</xdr:col>
      <xdr:colOff>152400</xdr:colOff>
      <xdr:row>37</xdr:row>
      <xdr:rowOff>1548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345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43702</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5015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97025</xdr:rowOff>
    </xdr:from>
    <xdr:to>
      <xdr:col>24</xdr:col>
      <xdr:colOff>152400</xdr:colOff>
      <xdr:row>30</xdr:row>
      <xdr:rowOff>97025</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240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8324</xdr:rowOff>
    </xdr:from>
    <xdr:to>
      <xdr:col>24</xdr:col>
      <xdr:colOff>63500</xdr:colOff>
      <xdr:row>36</xdr:row>
      <xdr:rowOff>60673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3797300" y="6180524"/>
          <a:ext cx="838200" cy="52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73857</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59031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50980</xdr:rowOff>
    </xdr:from>
    <xdr:to>
      <xdr:col>24</xdr:col>
      <xdr:colOff>114300</xdr:colOff>
      <xdr:row>35</xdr:row>
      <xdr:rowOff>152580</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05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60673</xdr:rowOff>
    </xdr:from>
    <xdr:to>
      <xdr:col>19</xdr:col>
      <xdr:colOff>177800</xdr:colOff>
      <xdr:row>36</xdr:row>
      <xdr:rowOff>80054</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2908300" y="6232873"/>
          <a:ext cx="889000" cy="19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95603</xdr:rowOff>
    </xdr:from>
    <xdr:to>
      <xdr:col>20</xdr:col>
      <xdr:colOff>38100</xdr:colOff>
      <xdr:row>36</xdr:row>
      <xdr:rowOff>25753</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096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42280</xdr:rowOff>
    </xdr:from>
    <xdr:ext cx="599010"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497795" y="5871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70123</xdr:rowOff>
    </xdr:from>
    <xdr:to>
      <xdr:col>15</xdr:col>
      <xdr:colOff>50800</xdr:colOff>
      <xdr:row>36</xdr:row>
      <xdr:rowOff>80054</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019300" y="6242323"/>
          <a:ext cx="889000" cy="9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106013</xdr:rowOff>
    </xdr:from>
    <xdr:to>
      <xdr:col>15</xdr:col>
      <xdr:colOff>101600</xdr:colOff>
      <xdr:row>36</xdr:row>
      <xdr:rowOff>36163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10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52690</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08795" y="5881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70123</xdr:rowOff>
    </xdr:from>
    <xdr:to>
      <xdr:col>10</xdr:col>
      <xdr:colOff>114300</xdr:colOff>
      <xdr:row>36</xdr:row>
      <xdr:rowOff>77150</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130300" y="6242323"/>
          <a:ext cx="889000" cy="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114380</xdr:rowOff>
    </xdr:from>
    <xdr:to>
      <xdr:col>10</xdr:col>
      <xdr:colOff>165100</xdr:colOff>
      <xdr:row>36</xdr:row>
      <xdr:rowOff>44530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11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61057</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19795" y="5890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120945</xdr:rowOff>
    </xdr:from>
    <xdr:to>
      <xdr:col>6</xdr:col>
      <xdr:colOff>38100</xdr:colOff>
      <xdr:row>36</xdr:row>
      <xdr:rowOff>51095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1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67622</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30795" y="5896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128974</xdr:rowOff>
    </xdr:from>
    <xdr:to>
      <xdr:col>24</xdr:col>
      <xdr:colOff>114300</xdr:colOff>
      <xdr:row>36</xdr:row>
      <xdr:rowOff>59124</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6129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107401</xdr:rowOff>
    </xdr:from>
    <xdr:ext cx="599010"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6108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9873</xdr:rowOff>
    </xdr:from>
    <xdr:to>
      <xdr:col>20</xdr:col>
      <xdr:colOff>38100</xdr:colOff>
      <xdr:row>36</xdr:row>
      <xdr:rowOff>111473</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6182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102600</xdr:rowOff>
    </xdr:from>
    <xdr:ext cx="534377"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530111" y="627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29254</xdr:rowOff>
    </xdr:from>
    <xdr:to>
      <xdr:col>15</xdr:col>
      <xdr:colOff>101600</xdr:colOff>
      <xdr:row>36</xdr:row>
      <xdr:rowOff>130854</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6201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121981</xdr:rowOff>
    </xdr:from>
    <xdr:ext cx="534377"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41111" y="6294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19323</xdr:rowOff>
    </xdr:from>
    <xdr:to>
      <xdr:col>10</xdr:col>
      <xdr:colOff>165100</xdr:colOff>
      <xdr:row>36</xdr:row>
      <xdr:rowOff>120923</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6191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112050</xdr:rowOff>
    </xdr:from>
    <xdr:ext cx="534377"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52111" y="6284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26350</xdr:rowOff>
    </xdr:from>
    <xdr:to>
      <xdr:col>6</xdr:col>
      <xdr:colOff>38100</xdr:colOff>
      <xdr:row>36</xdr:row>
      <xdr:rowOff>127950</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619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119077</xdr:rowOff>
    </xdr:from>
    <xdr:ext cx="534377"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63111" y="6291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11093</xdr:rowOff>
    </xdr:from>
    <xdr:to>
      <xdr:col>24</xdr:col>
      <xdr:colOff>62865</xdr:colOff>
      <xdr:row>58</xdr:row>
      <xdr:rowOff>91191</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755043"/>
          <a:ext cx="1270" cy="1280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95018</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39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91191</xdr:rowOff>
    </xdr:from>
    <xdr:to>
      <xdr:col>24</xdr:col>
      <xdr:colOff>152400</xdr:colOff>
      <xdr:row>58</xdr:row>
      <xdr:rowOff>91191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35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129220</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530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11093</xdr:rowOff>
    </xdr:from>
    <xdr:to>
      <xdr:col>24</xdr:col>
      <xdr:colOff>152400</xdr:colOff>
      <xdr:row>51</xdr:row>
      <xdr:rowOff>11093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755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163850</xdr:rowOff>
    </xdr:from>
    <xdr:to>
      <xdr:col>24</xdr:col>
      <xdr:colOff>63500</xdr:colOff>
      <xdr:row>58</xdr:row>
      <xdr:rowOff>17014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936500"/>
          <a:ext cx="838200" cy="24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48455</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6496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25578</xdr:rowOff>
    </xdr:from>
    <xdr:to>
      <xdr:col>24</xdr:col>
      <xdr:colOff>114300</xdr:colOff>
      <xdr:row>57</xdr:row>
      <xdr:rowOff>127178</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9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17014</xdr:rowOff>
    </xdr:from>
    <xdr:to>
      <xdr:col>19</xdr:col>
      <xdr:colOff>177800</xdr:colOff>
      <xdr:row>58</xdr:row>
      <xdr:rowOff>31621</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961114"/>
          <a:ext cx="889000" cy="14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52863</xdr:rowOff>
    </xdr:from>
    <xdr:to>
      <xdr:col>20</xdr:col>
      <xdr:colOff>38100</xdr:colOff>
      <xdr:row>57</xdr:row>
      <xdr:rowOff>154463</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82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170990</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600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31621</xdr:rowOff>
    </xdr:from>
    <xdr:to>
      <xdr:col>15</xdr:col>
      <xdr:colOff>50800</xdr:colOff>
      <xdr:row>58</xdr:row>
      <xdr:rowOff>77133</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975721"/>
          <a:ext cx="889000" cy="4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49542</xdr:rowOff>
    </xdr:from>
    <xdr:to>
      <xdr:col>15</xdr:col>
      <xdr:colOff>101600</xdr:colOff>
      <xdr:row>57</xdr:row>
      <xdr:rowOff>151142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2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167669</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597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77133</xdr:rowOff>
    </xdr:from>
    <xdr:to>
      <xdr:col>10</xdr:col>
      <xdr:colOff>114300</xdr:colOff>
      <xdr:row>58</xdr:row>
      <xdr:rowOff>92462</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10021233"/>
          <a:ext cx="889000" cy="15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77536</xdr:rowOff>
    </xdr:from>
    <xdr:to>
      <xdr:col>10</xdr:col>
      <xdr:colOff>165100</xdr:colOff>
      <xdr:row>58</xdr:row>
      <xdr:rowOff>7686</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5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24213</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625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80138</xdr:rowOff>
    </xdr:from>
    <xdr:to>
      <xdr:col>6</xdr:col>
      <xdr:colOff>38100</xdr:colOff>
      <xdr:row>58</xdr:row>
      <xdr:rowOff>10288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52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26815</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628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113050</xdr:rowOff>
    </xdr:from>
    <xdr:to>
      <xdr:col>24</xdr:col>
      <xdr:colOff>114300</xdr:colOff>
      <xdr:row>58</xdr:row>
      <xdr:rowOff>43200</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88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27977</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800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137664</xdr:rowOff>
    </xdr:from>
    <xdr:to>
      <xdr:col>20</xdr:col>
      <xdr:colOff>38100</xdr:colOff>
      <xdr:row>58</xdr:row>
      <xdr:rowOff>67814</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910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58941</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10003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152271</xdr:rowOff>
    </xdr:from>
    <xdr:to>
      <xdr:col>15</xdr:col>
      <xdr:colOff>101600</xdr:colOff>
      <xdr:row>58</xdr:row>
      <xdr:rowOff>82421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924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73548</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10017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26333</xdr:rowOff>
    </xdr:from>
    <xdr:to>
      <xdr:col>10</xdr:col>
      <xdr:colOff>165100</xdr:colOff>
      <xdr:row>58</xdr:row>
      <xdr:rowOff>127933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970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119060</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10063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41662</xdr:rowOff>
    </xdr:from>
    <xdr:to>
      <xdr:col>6</xdr:col>
      <xdr:colOff>38100</xdr:colOff>
      <xdr:row>58</xdr:row>
      <xdr:rowOff>143262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985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134389</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1007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144775</xdr:rowOff>
    </xdr:from>
    <xdr:to>
      <xdr:col>24</xdr:col>
      <xdr:colOff>62865</xdr:colOff>
      <xdr:row>78</xdr:row>
      <xdr:rowOff>120681</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317725"/>
          <a:ext cx="1270" cy="1176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124508</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976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120681</xdr:rowOff>
    </xdr:from>
    <xdr:to>
      <xdr:col>24</xdr:col>
      <xdr:colOff>152400</xdr:colOff>
      <xdr:row>78</xdr:row>
      <xdr:rowOff>120681</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493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91452</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9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144775</xdr:rowOff>
    </xdr:from>
    <xdr:to>
      <xdr:col>24</xdr:col>
      <xdr:colOff>152400</xdr:colOff>
      <xdr:row>71</xdr:row>
      <xdr:rowOff>144775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317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52603</xdr:rowOff>
    </xdr:from>
    <xdr:to>
      <xdr:col>24</xdr:col>
      <xdr:colOff>63500</xdr:colOff>
      <xdr:row>78</xdr:row>
      <xdr:rowOff>57198</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425703"/>
          <a:ext cx="838200" cy="4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113811</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1440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90934</xdr:rowOff>
    </xdr:from>
    <xdr:to>
      <xdr:col>24</xdr:col>
      <xdr:colOff>114300</xdr:colOff>
      <xdr:row>78</xdr:row>
      <xdr:rowOff>21084</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92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35322</xdr:rowOff>
    </xdr:from>
    <xdr:to>
      <xdr:col>19</xdr:col>
      <xdr:colOff>177800</xdr:colOff>
      <xdr:row>78</xdr:row>
      <xdr:rowOff>57198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408422"/>
          <a:ext cx="889000" cy="21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99758</xdr:rowOff>
    </xdr:from>
    <xdr:to>
      <xdr:col>20</xdr:col>
      <xdr:colOff>38100</xdr:colOff>
      <xdr:row>78</xdr:row>
      <xdr:rowOff>29908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301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46435</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076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35322</xdr:rowOff>
    </xdr:from>
    <xdr:to>
      <xdr:col>15</xdr:col>
      <xdr:colOff>50800</xdr:colOff>
      <xdr:row>78</xdr:row>
      <xdr:rowOff>70479</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408422"/>
          <a:ext cx="889000" cy="35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99918</xdr:rowOff>
    </xdr:from>
    <xdr:to>
      <xdr:col>15</xdr:col>
      <xdr:colOff>101600</xdr:colOff>
      <xdr:row>78</xdr:row>
      <xdr:rowOff>30068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301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46595</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076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61770</xdr:rowOff>
    </xdr:from>
    <xdr:to>
      <xdr:col>10</xdr:col>
      <xdr:colOff>114300</xdr:colOff>
      <xdr:row>78</xdr:row>
      <xdr:rowOff>70479</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434870"/>
          <a:ext cx="889000" cy="8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103805</xdr:rowOff>
    </xdr:from>
    <xdr:to>
      <xdr:col>10</xdr:col>
      <xdr:colOff>165100</xdr:colOff>
      <xdr:row>78</xdr:row>
      <xdr:rowOff>33955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05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50482</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080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122870</xdr:rowOff>
    </xdr:from>
    <xdr:to>
      <xdr:col>6</xdr:col>
      <xdr:colOff>38100</xdr:colOff>
      <xdr:row>78</xdr:row>
      <xdr:rowOff>53020</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2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69547</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099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1803</xdr:rowOff>
    </xdr:from>
    <xdr:to>
      <xdr:col>24</xdr:col>
      <xdr:colOff>114300</xdr:colOff>
      <xdr:row>78</xdr:row>
      <xdr:rowOff>103403</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374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88180</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289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6398</xdr:rowOff>
    </xdr:from>
    <xdr:to>
      <xdr:col>20</xdr:col>
      <xdr:colOff>38100</xdr:colOff>
      <xdr:row>78</xdr:row>
      <xdr:rowOff>107998</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379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99125</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472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155972</xdr:rowOff>
    </xdr:from>
    <xdr:to>
      <xdr:col>15</xdr:col>
      <xdr:colOff>101600</xdr:colOff>
      <xdr:row>78</xdr:row>
      <xdr:rowOff>86122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357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77249</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450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19679</xdr:rowOff>
    </xdr:from>
    <xdr:to>
      <xdr:col>10</xdr:col>
      <xdr:colOff>165100</xdr:colOff>
      <xdr:row>78</xdr:row>
      <xdr:rowOff>121279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392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112406</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485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10970</xdr:rowOff>
    </xdr:from>
    <xdr:to>
      <xdr:col>6</xdr:col>
      <xdr:colOff>38100</xdr:colOff>
      <xdr:row>78</xdr:row>
      <xdr:rowOff>112570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384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103697</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476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89190</xdr:rowOff>
    </xdr:from>
    <xdr:to>
      <xdr:col>24</xdr:col>
      <xdr:colOff>62865</xdr:colOff>
      <xdr:row>99</xdr:row>
      <xdr:rowOff>115762</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519690"/>
          <a:ext cx="1270" cy="1569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119589</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7093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115762</xdr:rowOff>
    </xdr:from>
    <xdr:to>
      <xdr:col>24</xdr:col>
      <xdr:colOff>152400</xdr:colOff>
      <xdr:row>99</xdr:row>
      <xdr:rowOff>115762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7089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35867</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294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89190</xdr:rowOff>
    </xdr:from>
    <xdr:to>
      <xdr:col>24</xdr:col>
      <xdr:colOff>152400</xdr:colOff>
      <xdr:row>90</xdr:row>
      <xdr:rowOff>89190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519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109612</xdr:rowOff>
    </xdr:from>
    <xdr:to>
      <xdr:col>24</xdr:col>
      <xdr:colOff>63500</xdr:colOff>
      <xdr:row>98</xdr:row>
      <xdr:rowOff>44723</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3797300" y="16740262"/>
          <a:ext cx="838200" cy="106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140591</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0854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117714</xdr:rowOff>
    </xdr:from>
    <xdr:to>
      <xdr:col>24</xdr:col>
      <xdr:colOff>114300</xdr:colOff>
      <xdr:row>95</xdr:row>
      <xdr:rowOff>47864</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234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109612</xdr:rowOff>
    </xdr:from>
    <xdr:to>
      <xdr:col>19</xdr:col>
      <xdr:colOff>177800</xdr:colOff>
      <xdr:row>98</xdr:row>
      <xdr:rowOff>24561</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740262"/>
          <a:ext cx="889000" cy="86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16411</xdr:rowOff>
    </xdr:from>
    <xdr:to>
      <xdr:col>20</xdr:col>
      <xdr:colOff>38100</xdr:colOff>
      <xdr:row>95</xdr:row>
      <xdr:rowOff>118011</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30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134538</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530111" y="1607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89702</xdr:rowOff>
    </xdr:from>
    <xdr:to>
      <xdr:col>15</xdr:col>
      <xdr:colOff>50800</xdr:colOff>
      <xdr:row>98</xdr:row>
      <xdr:rowOff>24561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6720352"/>
          <a:ext cx="889000" cy="106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108234</xdr:rowOff>
    </xdr:from>
    <xdr:to>
      <xdr:col>15</xdr:col>
      <xdr:colOff>101600</xdr:colOff>
      <xdr:row>96</xdr:row>
      <xdr:rowOff>38384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395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54911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171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89702</xdr:rowOff>
    </xdr:from>
    <xdr:to>
      <xdr:col>10</xdr:col>
      <xdr:colOff>114300</xdr:colOff>
      <xdr:row>99</xdr:row>
      <xdr:rowOff>7820</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720352"/>
          <a:ext cx="889000" cy="261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166864</xdr:rowOff>
    </xdr:from>
    <xdr:to>
      <xdr:col>10</xdr:col>
      <xdr:colOff>165100</xdr:colOff>
      <xdr:row>95</xdr:row>
      <xdr:rowOff>97014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28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113541</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058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60913</xdr:rowOff>
    </xdr:from>
    <xdr:to>
      <xdr:col>6</xdr:col>
      <xdr:colOff>38100</xdr:colOff>
      <xdr:row>96</xdr:row>
      <xdr:rowOff>162513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52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7590</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29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165373</xdr:rowOff>
    </xdr:from>
    <xdr:to>
      <xdr:col>24</xdr:col>
      <xdr:colOff>114300</xdr:colOff>
      <xdr:row>98</xdr:row>
      <xdr:rowOff>95523</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796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143800</xdr:rowOff>
    </xdr:from>
    <xdr:ext cx="534377"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774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58812</xdr:rowOff>
    </xdr:from>
    <xdr:to>
      <xdr:col>20</xdr:col>
      <xdr:colOff>38100</xdr:colOff>
      <xdr:row>97</xdr:row>
      <xdr:rowOff>160412</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689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151539</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530111" y="16782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145211</xdr:rowOff>
    </xdr:from>
    <xdr:to>
      <xdr:col>15</xdr:col>
      <xdr:colOff>101600</xdr:colOff>
      <xdr:row>98</xdr:row>
      <xdr:rowOff>75361</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775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66488</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868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38902</xdr:rowOff>
    </xdr:from>
    <xdr:to>
      <xdr:col>10</xdr:col>
      <xdr:colOff>165100</xdr:colOff>
      <xdr:row>97</xdr:row>
      <xdr:rowOff>140502</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66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131629</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2111" y="16762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128470</xdr:rowOff>
    </xdr:from>
    <xdr:to>
      <xdr:col>6</xdr:col>
      <xdr:colOff>38100</xdr:colOff>
      <xdr:row>99</xdr:row>
      <xdr:rowOff>58620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93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49747</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7023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121196</xdr:rowOff>
    </xdr:from>
    <xdr:to>
      <xdr:col>54</xdr:col>
      <xdr:colOff>189865</xdr:colOff>
      <xdr:row>38</xdr:row>
      <xdr:rowOff>92592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264696"/>
          <a:ext cx="1270" cy="1342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96419</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611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92592</xdr:rowOff>
    </xdr:from>
    <xdr:to>
      <xdr:col>55</xdr:col>
      <xdr:colOff>88900</xdr:colOff>
      <xdr:row>38</xdr:row>
      <xdr:rowOff>92592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607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67873</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03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121196</xdr:rowOff>
    </xdr:from>
    <xdr:to>
      <xdr:col>55</xdr:col>
      <xdr:colOff>88900</xdr:colOff>
      <xdr:row>30</xdr:row>
      <xdr:rowOff>121196</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264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108398</xdr:rowOff>
    </xdr:from>
    <xdr:to>
      <xdr:col>55</xdr:col>
      <xdr:colOff>0</xdr:colOff>
      <xdr:row>36</xdr:row>
      <xdr:rowOff>131676</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9639300" y="6280598"/>
          <a:ext cx="838200" cy="23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126900</xdr:rowOff>
    </xdr:from>
    <xdr:ext cx="599010"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2991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148473</xdr:rowOff>
    </xdr:from>
    <xdr:to>
      <xdr:col>55</xdr:col>
      <xdr:colOff>50800</xdr:colOff>
      <xdr:row>37</xdr:row>
      <xdr:rowOff>78623</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320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131676</xdr:rowOff>
    </xdr:from>
    <xdr:to>
      <xdr:col>50</xdr:col>
      <xdr:colOff>114300</xdr:colOff>
      <xdr:row>36</xdr:row>
      <xdr:rowOff>145898</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8750300" y="6303876"/>
          <a:ext cx="889000" cy="14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15314</xdr:rowOff>
    </xdr:from>
    <xdr:to>
      <xdr:col>50</xdr:col>
      <xdr:colOff>165100</xdr:colOff>
      <xdr:row>37</xdr:row>
      <xdr:rowOff>116914</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35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108041</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39795" y="6451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145898</xdr:rowOff>
    </xdr:from>
    <xdr:to>
      <xdr:col>45</xdr:col>
      <xdr:colOff>177800</xdr:colOff>
      <xdr:row>37</xdr:row>
      <xdr:rowOff>18633</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7861300" y="6318098"/>
          <a:ext cx="889000" cy="44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20121</xdr:rowOff>
    </xdr:from>
    <xdr:to>
      <xdr:col>46</xdr:col>
      <xdr:colOff>38100</xdr:colOff>
      <xdr:row>37</xdr:row>
      <xdr:rowOff>121721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36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112848</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50795" y="6456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46957</xdr:rowOff>
    </xdr:from>
    <xdr:to>
      <xdr:col>41</xdr:col>
      <xdr:colOff>50800</xdr:colOff>
      <xdr:row>37</xdr:row>
      <xdr:rowOff>18633</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6972300" y="6047707"/>
          <a:ext cx="889000" cy="314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42798</xdr:rowOff>
    </xdr:from>
    <xdr:to>
      <xdr:col>41</xdr:col>
      <xdr:colOff>101600</xdr:colOff>
      <xdr:row>37</xdr:row>
      <xdr:rowOff>144398</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38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135525</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61795" y="6479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55083</xdr:rowOff>
    </xdr:from>
    <xdr:to>
      <xdr:col>36</xdr:col>
      <xdr:colOff>165100</xdr:colOff>
      <xdr:row>35</xdr:row>
      <xdr:rowOff>156683</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055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147810</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672795" y="6148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57598</xdr:rowOff>
    </xdr:from>
    <xdr:to>
      <xdr:col>55</xdr:col>
      <xdr:colOff>50800</xdr:colOff>
      <xdr:row>36</xdr:row>
      <xdr:rowOff>159198</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229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80475</xdr:rowOff>
    </xdr:from>
    <xdr:ext cx="599010"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081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80876</xdr:rowOff>
    </xdr:from>
    <xdr:to>
      <xdr:col>50</xdr:col>
      <xdr:colOff>165100</xdr:colOff>
      <xdr:row>37</xdr:row>
      <xdr:rowOff>11026</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253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27553</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39795" y="6028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95098</xdr:rowOff>
    </xdr:from>
    <xdr:to>
      <xdr:col>46</xdr:col>
      <xdr:colOff>38100</xdr:colOff>
      <xdr:row>37</xdr:row>
      <xdr:rowOff>25248</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267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41775</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50795" y="6042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139283</xdr:rowOff>
    </xdr:from>
    <xdr:to>
      <xdr:col>41</xdr:col>
      <xdr:colOff>101600</xdr:colOff>
      <xdr:row>37</xdr:row>
      <xdr:rowOff>69433</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6311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85960</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61795" y="6086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167607</xdr:rowOff>
    </xdr:from>
    <xdr:to>
      <xdr:col>36</xdr:col>
      <xdr:colOff>165100</xdr:colOff>
      <xdr:row>35</xdr:row>
      <xdr:rowOff>97757</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5996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114284</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672795" y="5772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139257</xdr:rowOff>
    </xdr:from>
    <xdr:to>
      <xdr:col>54</xdr:col>
      <xdr:colOff>189865</xdr:colOff>
      <xdr:row>58</xdr:row>
      <xdr:rowOff>121106</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883207"/>
          <a:ext cx="1270" cy="1181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124933</xdr:rowOff>
    </xdr:from>
    <xdr:ext cx="469744"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069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121106</xdr:rowOff>
    </xdr:from>
    <xdr:to>
      <xdr:col>55</xdr:col>
      <xdr:colOff>88900</xdr:colOff>
      <xdr:row>58</xdr:row>
      <xdr:rowOff>121106</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065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85934</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658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139257</xdr:rowOff>
    </xdr:from>
    <xdr:to>
      <xdr:col>55</xdr:col>
      <xdr:colOff>88900</xdr:colOff>
      <xdr:row>51</xdr:row>
      <xdr:rowOff>139257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883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65382</xdr:rowOff>
    </xdr:from>
    <xdr:to>
      <xdr:col>55</xdr:col>
      <xdr:colOff>0</xdr:colOff>
      <xdr:row>58</xdr:row>
      <xdr:rowOff>68966</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9639300" y="10009482"/>
          <a:ext cx="838200" cy="3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25645</xdr:rowOff>
    </xdr:from>
    <xdr:ext cx="599010"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6268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2768</xdr:rowOff>
    </xdr:from>
    <xdr:to>
      <xdr:col>55</xdr:col>
      <xdr:colOff>50800</xdr:colOff>
      <xdr:row>57</xdr:row>
      <xdr:rowOff>104368</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775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58869</xdr:rowOff>
    </xdr:from>
    <xdr:to>
      <xdr:col>50</xdr:col>
      <xdr:colOff>114300</xdr:colOff>
      <xdr:row>58</xdr:row>
      <xdr:rowOff>65382</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8750300" y="10002969"/>
          <a:ext cx="889000" cy="6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22663</xdr:rowOff>
    </xdr:from>
    <xdr:to>
      <xdr:col>50</xdr:col>
      <xdr:colOff>165100</xdr:colOff>
      <xdr:row>57</xdr:row>
      <xdr:rowOff>124263</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79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140790</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39795" y="9570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58869</xdr:rowOff>
    </xdr:from>
    <xdr:to>
      <xdr:col>45</xdr:col>
      <xdr:colOff>177800</xdr:colOff>
      <xdr:row>58</xdr:row>
      <xdr:rowOff>61502</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7861300" y="10002969"/>
          <a:ext cx="889000" cy="2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51551</xdr:rowOff>
    </xdr:from>
    <xdr:to>
      <xdr:col>46</xdr:col>
      <xdr:colOff>38100</xdr:colOff>
      <xdr:row>57</xdr:row>
      <xdr:rowOff>153151</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824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169678</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599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169103</xdr:rowOff>
    </xdr:from>
    <xdr:to>
      <xdr:col>41</xdr:col>
      <xdr:colOff>50800</xdr:colOff>
      <xdr:row>58</xdr:row>
      <xdr:rowOff>61502</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6972300" y="9941753"/>
          <a:ext cx="889000" cy="63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36875</xdr:rowOff>
    </xdr:from>
    <xdr:to>
      <xdr:col>41</xdr:col>
      <xdr:colOff>101600</xdr:colOff>
      <xdr:row>57</xdr:row>
      <xdr:rowOff>138475</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80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155002</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584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163803</xdr:rowOff>
    </xdr:from>
    <xdr:to>
      <xdr:col>36</xdr:col>
      <xdr:colOff>165100</xdr:colOff>
      <xdr:row>57</xdr:row>
      <xdr:rowOff>93953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76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110480</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672795" y="9540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18166</xdr:rowOff>
    </xdr:from>
    <xdr:to>
      <xdr:col>55</xdr:col>
      <xdr:colOff>50800</xdr:colOff>
      <xdr:row>58</xdr:row>
      <xdr:rowOff>119766</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96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104543</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877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14582</xdr:rowOff>
    </xdr:from>
    <xdr:to>
      <xdr:col>50</xdr:col>
      <xdr:colOff>165100</xdr:colOff>
      <xdr:row>58</xdr:row>
      <xdr:rowOff>116182</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958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107309</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10051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8069</xdr:rowOff>
    </xdr:from>
    <xdr:to>
      <xdr:col>46</xdr:col>
      <xdr:colOff>38100</xdr:colOff>
      <xdr:row>58</xdr:row>
      <xdr:rowOff>109669</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952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100796</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10044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10702</xdr:rowOff>
    </xdr:from>
    <xdr:to>
      <xdr:col>41</xdr:col>
      <xdr:colOff>101600</xdr:colOff>
      <xdr:row>58</xdr:row>
      <xdr:rowOff>112302</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954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103429</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10047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118303</xdr:rowOff>
    </xdr:from>
    <xdr:to>
      <xdr:col>36</xdr:col>
      <xdr:colOff>165100</xdr:colOff>
      <xdr:row>58</xdr:row>
      <xdr:rowOff>48453</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890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39580</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9983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75178</xdr:rowOff>
    </xdr:from>
    <xdr:to>
      <xdr:col>54</xdr:col>
      <xdr:colOff>189865</xdr:colOff>
      <xdr:row>78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248128"/>
          <a:ext cx="1270" cy="1150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21855</xdr:rowOff>
    </xdr:from>
    <xdr:ext cx="599010"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2023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75178</xdr:rowOff>
    </xdr:from>
    <xdr:to>
      <xdr:col>55</xdr:col>
      <xdr:colOff>88900</xdr:colOff>
      <xdr:row>71</xdr:row>
      <xdr:rowOff>75178</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248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19211</xdr:rowOff>
    </xdr:from>
    <xdr:to>
      <xdr:col>55</xdr:col>
      <xdr:colOff>0</xdr:colOff>
      <xdr:row>78</xdr:row>
      <xdr:rowOff>20765</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9639300" y="13392311"/>
          <a:ext cx="838200" cy="1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151359</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0101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128482</xdr:rowOff>
    </xdr:from>
    <xdr:to>
      <xdr:col>55</xdr:col>
      <xdr:colOff>50800</xdr:colOff>
      <xdr:row>77</xdr:row>
      <xdr:rowOff>58632</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158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13519</xdr:rowOff>
    </xdr:from>
    <xdr:to>
      <xdr:col>50</xdr:col>
      <xdr:colOff>114300</xdr:colOff>
      <xdr:row>78</xdr:row>
      <xdr:rowOff>19211</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8750300" y="13386619"/>
          <a:ext cx="889000" cy="5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3986</xdr:rowOff>
    </xdr:from>
    <xdr:to>
      <xdr:col>50</xdr:col>
      <xdr:colOff>165100</xdr:colOff>
      <xdr:row>77</xdr:row>
      <xdr:rowOff>105586</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205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122113</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2980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11249</xdr:rowOff>
    </xdr:from>
    <xdr:to>
      <xdr:col>45</xdr:col>
      <xdr:colOff>177800</xdr:colOff>
      <xdr:row>78</xdr:row>
      <xdr:rowOff>13519</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7861300" y="13384349"/>
          <a:ext cx="889000" cy="2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168549</xdr:rowOff>
    </xdr:from>
    <xdr:to>
      <xdr:col>46</xdr:col>
      <xdr:colOff>38100</xdr:colOff>
      <xdr:row>77</xdr:row>
      <xdr:rowOff>98699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198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115226</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2973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11249</xdr:rowOff>
    </xdr:from>
    <xdr:to>
      <xdr:col>41</xdr:col>
      <xdr:colOff>50800</xdr:colOff>
      <xdr:row>78</xdr:row>
      <xdr:rowOff>23496</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6972300" y="13384349"/>
          <a:ext cx="889000" cy="12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126774</xdr:rowOff>
    </xdr:from>
    <xdr:to>
      <xdr:col>41</xdr:col>
      <xdr:colOff>101600</xdr:colOff>
      <xdr:row>77</xdr:row>
      <xdr:rowOff>56924</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156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73451</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293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61080</xdr:rowOff>
    </xdr:from>
    <xdr:to>
      <xdr:col>36</xdr:col>
      <xdr:colOff>165100</xdr:colOff>
      <xdr:row>76</xdr:row>
      <xdr:rowOff>162680</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09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7756</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2866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141415</xdr:rowOff>
    </xdr:from>
    <xdr:to>
      <xdr:col>55</xdr:col>
      <xdr:colOff>50800</xdr:colOff>
      <xdr:row>78</xdr:row>
      <xdr:rowOff>71565</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343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56342</xdr:rowOff>
    </xdr:from>
    <xdr:ext cx="378565"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2579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139861</xdr:rowOff>
    </xdr:from>
    <xdr:to>
      <xdr:col>50</xdr:col>
      <xdr:colOff>165100</xdr:colOff>
      <xdr:row>78</xdr:row>
      <xdr:rowOff>70011</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34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61138</xdr:rowOff>
    </xdr:from>
    <xdr:ext cx="469744"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04428" y="13434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134169</xdr:rowOff>
    </xdr:from>
    <xdr:to>
      <xdr:col>46</xdr:col>
      <xdr:colOff>38100</xdr:colOff>
      <xdr:row>78</xdr:row>
      <xdr:rowOff>64319</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335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55446</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15428" y="13428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131899</xdr:rowOff>
    </xdr:from>
    <xdr:to>
      <xdr:col>41</xdr:col>
      <xdr:colOff>101600</xdr:colOff>
      <xdr:row>78</xdr:row>
      <xdr:rowOff>62049</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333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53176</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26428" y="13426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144146</xdr:rowOff>
    </xdr:from>
    <xdr:to>
      <xdr:col>36</xdr:col>
      <xdr:colOff>165100</xdr:colOff>
      <xdr:row>78</xdr:row>
      <xdr:rowOff>74296</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345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78</xdr:row>
      <xdr:rowOff>65423</xdr:rowOff>
    </xdr:from>
    <xdr:ext cx="378565"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3017" y="134385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153081</xdr:rowOff>
    </xdr:from>
    <xdr:to>
      <xdr:col>54</xdr:col>
      <xdr:colOff>189865</xdr:colOff>
      <xdr:row>98</xdr:row>
      <xdr:rowOff>122013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flipV="1">
          <a:off x="10475595" y="15755031"/>
          <a:ext cx="1270" cy="1169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125840</xdr:rowOff>
    </xdr:from>
    <xdr:ext cx="469744" cy="259045"/>
    <xdr:sp macro="" textlink="">
      <xdr:nvSpPr>
        <xdr:cNvPr id="450" name="普通建設事業費 （ うち更新整備　）最小値テキスト">
          <a:extLst>
            <a:ext uri="{FF2B5EF4-FFF2-40B4-BE49-F238E27FC236}">
              <a16:creationId xmlns:a16="http://schemas.microsoft.com/office/drawing/2014/main" id="{00000000-0008-0000-0600-0000C2010000}"/>
            </a:ext>
          </a:extLst>
        </xdr:cNvPr>
        <xdr:cNvSpPr txBox="1"/>
      </xdr:nvSpPr>
      <xdr:spPr>
        <a:xfrm>
          <a:off x="10528300" y="1692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122013</xdr:rowOff>
    </xdr:from>
    <xdr:to>
      <xdr:col>55</xdr:col>
      <xdr:colOff>88900</xdr:colOff>
      <xdr:row>98</xdr:row>
      <xdr:rowOff>122013</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6924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99758</xdr:rowOff>
    </xdr:from>
    <xdr:ext cx="599010" cy="259045"/>
    <xdr:sp macro="" textlink="">
      <xdr:nvSpPr>
        <xdr:cNvPr id="452" name="普通建設事業費 （ うち更新整備　）最大値テキスト">
          <a:extLst>
            <a:ext uri="{FF2B5EF4-FFF2-40B4-BE49-F238E27FC236}">
              <a16:creationId xmlns:a16="http://schemas.microsoft.com/office/drawing/2014/main" id="{00000000-0008-0000-0600-0000C4010000}"/>
            </a:ext>
          </a:extLst>
        </xdr:cNvPr>
        <xdr:cNvSpPr txBox="1"/>
      </xdr:nvSpPr>
      <xdr:spPr>
        <a:xfrm>
          <a:off x="10528300" y="15530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153081</xdr:rowOff>
    </xdr:from>
    <xdr:to>
      <xdr:col>55</xdr:col>
      <xdr:colOff>88900</xdr:colOff>
      <xdr:row>91</xdr:row>
      <xdr:rowOff>153081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575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71196</xdr:rowOff>
    </xdr:from>
    <xdr:to>
      <xdr:col>55</xdr:col>
      <xdr:colOff>0</xdr:colOff>
      <xdr:row>98</xdr:row>
      <xdr:rowOff>79164</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9639300" y="16873296"/>
          <a:ext cx="838200" cy="7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121511</xdr:rowOff>
    </xdr:from>
    <xdr:ext cx="534377" cy="259045"/>
    <xdr:sp macro="" textlink="">
      <xdr:nvSpPr>
        <xdr:cNvPr id="455" name="普通建設事業費 （ うち更新整備　）平均値テキスト">
          <a:extLst>
            <a:ext uri="{FF2B5EF4-FFF2-40B4-BE49-F238E27FC236}">
              <a16:creationId xmlns:a16="http://schemas.microsoft.com/office/drawing/2014/main" id="{00000000-0008-0000-0600-0000C7010000}"/>
            </a:ext>
          </a:extLst>
        </xdr:cNvPr>
        <xdr:cNvSpPr txBox="1"/>
      </xdr:nvSpPr>
      <xdr:spPr>
        <a:xfrm>
          <a:off x="10528300" y="165807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98634</xdr:rowOff>
    </xdr:from>
    <xdr:to>
      <xdr:col>55</xdr:col>
      <xdr:colOff>50800</xdr:colOff>
      <xdr:row>98</xdr:row>
      <xdr:rowOff>28784</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10426700" y="1672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68166</xdr:rowOff>
    </xdr:from>
    <xdr:to>
      <xdr:col>50</xdr:col>
      <xdr:colOff>114300</xdr:colOff>
      <xdr:row>98</xdr:row>
      <xdr:rowOff>71196</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8750300" y="16870266"/>
          <a:ext cx="889000" cy="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101530</xdr:rowOff>
    </xdr:from>
    <xdr:to>
      <xdr:col>50</xdr:col>
      <xdr:colOff>165100</xdr:colOff>
      <xdr:row>98</xdr:row>
      <xdr:rowOff>31680</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9588500" y="1673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48207</xdr:rowOff>
    </xdr:from>
    <xdr:ext cx="534377"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9372111" y="16507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68166</xdr:rowOff>
    </xdr:from>
    <xdr:to>
      <xdr:col>45</xdr:col>
      <xdr:colOff>177800</xdr:colOff>
      <xdr:row>98</xdr:row>
      <xdr:rowOff>71033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7861300" y="16870266"/>
          <a:ext cx="889000" cy="2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135187</xdr:rowOff>
    </xdr:from>
    <xdr:to>
      <xdr:col>46</xdr:col>
      <xdr:colOff>38100</xdr:colOff>
      <xdr:row>98</xdr:row>
      <xdr:rowOff>65337</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8699500" y="167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81864</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8483111" y="16541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3023</xdr:rowOff>
    </xdr:from>
    <xdr:to>
      <xdr:col>41</xdr:col>
      <xdr:colOff>50800</xdr:colOff>
      <xdr:row>98</xdr:row>
      <xdr:rowOff>71033</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972300" y="16805123"/>
          <a:ext cx="889000" cy="68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135891</xdr:rowOff>
    </xdr:from>
    <xdr:to>
      <xdr:col>41</xdr:col>
      <xdr:colOff>101600</xdr:colOff>
      <xdr:row>98</xdr:row>
      <xdr:rowOff>66041</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7810500" y="1676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82568</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7594111" y="16541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118897</xdr:rowOff>
    </xdr:from>
    <xdr:to>
      <xdr:col>36</xdr:col>
      <xdr:colOff>165100</xdr:colOff>
      <xdr:row>98</xdr:row>
      <xdr:rowOff>49047</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6921500" y="1674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65574</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705111" y="16524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28364</xdr:rowOff>
    </xdr:from>
    <xdr:to>
      <xdr:col>55</xdr:col>
      <xdr:colOff>50800</xdr:colOff>
      <xdr:row>98</xdr:row>
      <xdr:rowOff>129964</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10426700" y="1683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114741</xdr:rowOff>
    </xdr:from>
    <xdr:ext cx="534377" cy="259045"/>
    <xdr:sp macro="" textlink="">
      <xdr:nvSpPr>
        <xdr:cNvPr id="474" name="普通建設事業費 （ うち更新整備　）該当値テキスト">
          <a:extLst>
            <a:ext uri="{FF2B5EF4-FFF2-40B4-BE49-F238E27FC236}">
              <a16:creationId xmlns:a16="http://schemas.microsoft.com/office/drawing/2014/main" id="{00000000-0008-0000-0600-0000DA010000}"/>
            </a:ext>
          </a:extLst>
        </xdr:cNvPr>
        <xdr:cNvSpPr txBox="1"/>
      </xdr:nvSpPr>
      <xdr:spPr>
        <a:xfrm>
          <a:off x="10528300" y="16745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20396</xdr:rowOff>
    </xdr:from>
    <xdr:to>
      <xdr:col>50</xdr:col>
      <xdr:colOff>165100</xdr:colOff>
      <xdr:row>98</xdr:row>
      <xdr:rowOff>121996</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9588500" y="16822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113123</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915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17366</xdr:rowOff>
    </xdr:from>
    <xdr:to>
      <xdr:col>46</xdr:col>
      <xdr:colOff>38100</xdr:colOff>
      <xdr:row>98</xdr:row>
      <xdr:rowOff>118966</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8699500" y="1681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110093</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6912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20233</xdr:rowOff>
    </xdr:from>
    <xdr:to>
      <xdr:col>41</xdr:col>
      <xdr:colOff>101600</xdr:colOff>
      <xdr:row>98</xdr:row>
      <xdr:rowOff>121833</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7810500" y="16822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112960</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915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123673</xdr:rowOff>
    </xdr:from>
    <xdr:to>
      <xdr:col>36</xdr:col>
      <xdr:colOff>165100</xdr:colOff>
      <xdr:row>98</xdr:row>
      <xdr:rowOff>53823</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6921500" y="16754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44950</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847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57793</xdr:rowOff>
    </xdr:from>
    <xdr:to>
      <xdr:col>85</xdr:col>
      <xdr:colOff>126364</xdr:colOff>
      <xdr:row>38</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372743"/>
          <a:ext cx="1269" cy="1282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4470</xdr:rowOff>
    </xdr:from>
    <xdr:ext cx="534377"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14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57793</xdr:rowOff>
    </xdr:from>
    <xdr:to>
      <xdr:col>86</xdr:col>
      <xdr:colOff>25400</xdr:colOff>
      <xdr:row>31</xdr:row>
      <xdr:rowOff>57793</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372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28875</xdr:rowOff>
    </xdr:from>
    <xdr:to>
      <xdr:col>85</xdr:col>
      <xdr:colOff>127000</xdr:colOff>
      <xdr:row>38</xdr:row>
      <xdr:rowOff>125916</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5481300" y="6543975"/>
          <a:ext cx="838200" cy="97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6222</xdr:rowOff>
    </xdr:from>
    <xdr:ext cx="469744"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5213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27795</xdr:rowOff>
    </xdr:from>
    <xdr:to>
      <xdr:col>85</xdr:col>
      <xdr:colOff>177800</xdr:colOff>
      <xdr:row>38</xdr:row>
      <xdr:rowOff>129395</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54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125916</xdr:rowOff>
    </xdr:from>
    <xdr:to>
      <xdr:col>81</xdr:col>
      <xdr:colOff>50800</xdr:colOff>
      <xdr:row>38</xdr:row>
      <xdr:rowOff>128041</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4592300" y="6641016"/>
          <a:ext cx="889000" cy="2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155674</xdr:rowOff>
    </xdr:from>
    <xdr:to>
      <xdr:col>81</xdr:col>
      <xdr:colOff>101600</xdr:colOff>
      <xdr:row>38</xdr:row>
      <xdr:rowOff>85824</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49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102351</xdr:rowOff>
    </xdr:from>
    <xdr:ext cx="469744"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46428" y="6274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124087</xdr:rowOff>
    </xdr:from>
    <xdr:to>
      <xdr:col>76</xdr:col>
      <xdr:colOff>114300</xdr:colOff>
      <xdr:row>38</xdr:row>
      <xdr:rowOff>128041</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3703300" y="6639187"/>
          <a:ext cx="889000" cy="3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103850</xdr:rowOff>
    </xdr:from>
    <xdr:to>
      <xdr:col>76</xdr:col>
      <xdr:colOff>165100</xdr:colOff>
      <xdr:row>38</xdr:row>
      <xdr:rowOff>34000</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44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50527</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428" y="622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67325</xdr:rowOff>
    </xdr:from>
    <xdr:to>
      <xdr:col>71</xdr:col>
      <xdr:colOff>177800</xdr:colOff>
      <xdr:row>38</xdr:row>
      <xdr:rowOff>124087</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814300" y="6410975"/>
          <a:ext cx="889000" cy="228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102342</xdr:rowOff>
    </xdr:from>
    <xdr:to>
      <xdr:col>72</xdr:col>
      <xdr:colOff>38100</xdr:colOff>
      <xdr:row>38</xdr:row>
      <xdr:rowOff>32492</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44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49019</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468428" y="622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140381</xdr:rowOff>
    </xdr:from>
    <xdr:to>
      <xdr:col>67</xdr:col>
      <xdr:colOff>101600</xdr:colOff>
      <xdr:row>38</xdr:row>
      <xdr:rowOff>70531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484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61658</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79428" y="6576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149525</xdr:rowOff>
    </xdr:from>
    <xdr:to>
      <xdr:col>85</xdr:col>
      <xdr:colOff>177800</xdr:colOff>
      <xdr:row>38</xdr:row>
      <xdr:rowOff>79674</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49317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108902</xdr:rowOff>
    </xdr:from>
    <xdr:ext cx="469744"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281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75116</xdr:rowOff>
    </xdr:from>
    <xdr:to>
      <xdr:col>81</xdr:col>
      <xdr:colOff>101600</xdr:colOff>
      <xdr:row>39</xdr:row>
      <xdr:rowOff>5266</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590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167843</xdr:rowOff>
    </xdr:from>
    <xdr:ext cx="378565"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2017" y="66829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77241</xdr:rowOff>
    </xdr:from>
    <xdr:to>
      <xdr:col>76</xdr:col>
      <xdr:colOff>165100</xdr:colOff>
      <xdr:row>39</xdr:row>
      <xdr:rowOff>7391</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592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169968</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3017" y="66850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73287</xdr:rowOff>
    </xdr:from>
    <xdr:to>
      <xdr:col>72</xdr:col>
      <xdr:colOff>38100</xdr:colOff>
      <xdr:row>39</xdr:row>
      <xdr:rowOff>3437</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588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166014</xdr:rowOff>
    </xdr:from>
    <xdr:ext cx="378565"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4017" y="66811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16525</xdr:rowOff>
    </xdr:from>
    <xdr:to>
      <xdr:col>67</xdr:col>
      <xdr:colOff>101600</xdr:colOff>
      <xdr:row>37</xdr:row>
      <xdr:rowOff>118125</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360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134652</xdr:rowOff>
    </xdr:from>
    <xdr:ext cx="534377"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47111" y="6135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100463</xdr:rowOff>
    </xdr:from>
    <xdr:to>
      <xdr:col>85</xdr:col>
      <xdr:colOff>126364</xdr:colOff>
      <xdr:row>78</xdr:row>
      <xdr:rowOff>74544</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flipV="1">
          <a:off x="16317595" y="12444863"/>
          <a:ext cx="1269" cy="1002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78371</xdr:rowOff>
    </xdr:from>
    <xdr:ext cx="534377" cy="259045"/>
    <xdr:sp macro="" textlink="">
      <xdr:nvSpPr>
        <xdr:cNvPr id="609" name="公債費最小値テキスト">
          <a:extLst>
            <a:ext uri="{FF2B5EF4-FFF2-40B4-BE49-F238E27FC236}">
              <a16:creationId xmlns:a16="http://schemas.microsoft.com/office/drawing/2014/main" id="{00000000-0008-0000-0600-000061020000}"/>
            </a:ext>
          </a:extLst>
        </xdr:cNvPr>
        <xdr:cNvSpPr txBox="1"/>
      </xdr:nvSpPr>
      <xdr:spPr>
        <a:xfrm>
          <a:off x="16370300" y="1345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74544</xdr:rowOff>
    </xdr:from>
    <xdr:to>
      <xdr:col>86</xdr:col>
      <xdr:colOff>25400</xdr:colOff>
      <xdr:row>78</xdr:row>
      <xdr:rowOff>74544</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6230600" y="1344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47140</xdr:rowOff>
    </xdr:from>
    <xdr:ext cx="599010" cy="259045"/>
    <xdr:sp macro="" textlink="">
      <xdr:nvSpPr>
        <xdr:cNvPr id="611" name="公債費最大値テキスト">
          <a:extLst>
            <a:ext uri="{FF2B5EF4-FFF2-40B4-BE49-F238E27FC236}">
              <a16:creationId xmlns:a16="http://schemas.microsoft.com/office/drawing/2014/main" id="{00000000-0008-0000-0600-000063020000}"/>
            </a:ext>
          </a:extLst>
        </xdr:cNvPr>
        <xdr:cNvSpPr txBox="1"/>
      </xdr:nvSpPr>
      <xdr:spPr>
        <a:xfrm>
          <a:off x="16370300" y="12220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100463</xdr:rowOff>
    </xdr:from>
    <xdr:to>
      <xdr:col>86</xdr:col>
      <xdr:colOff>25400</xdr:colOff>
      <xdr:row>72</xdr:row>
      <xdr:rowOff>100463</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2444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95690</xdr:rowOff>
    </xdr:from>
    <xdr:to>
      <xdr:col>85</xdr:col>
      <xdr:colOff>127000</xdr:colOff>
      <xdr:row>77</xdr:row>
      <xdr:rowOff>100070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5481300" y="13297340"/>
          <a:ext cx="838200" cy="4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164231</xdr:rowOff>
    </xdr:from>
    <xdr:ext cx="534377" cy="259045"/>
    <xdr:sp macro="" textlink="">
      <xdr:nvSpPr>
        <xdr:cNvPr id="614" name="公債費平均値テキスト">
          <a:extLst>
            <a:ext uri="{FF2B5EF4-FFF2-40B4-BE49-F238E27FC236}">
              <a16:creationId xmlns:a16="http://schemas.microsoft.com/office/drawing/2014/main" id="{00000000-0008-0000-0600-000066020000}"/>
            </a:ext>
          </a:extLst>
        </xdr:cNvPr>
        <xdr:cNvSpPr txBox="1"/>
      </xdr:nvSpPr>
      <xdr:spPr>
        <a:xfrm>
          <a:off x="16370300" y="13022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141354</xdr:rowOff>
    </xdr:from>
    <xdr:to>
      <xdr:col>85</xdr:col>
      <xdr:colOff>177800</xdr:colOff>
      <xdr:row>77</xdr:row>
      <xdr:rowOff>71504</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6268700" y="13171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84593</xdr:rowOff>
    </xdr:from>
    <xdr:to>
      <xdr:col>81</xdr:col>
      <xdr:colOff>50800</xdr:colOff>
      <xdr:row>77</xdr:row>
      <xdr:rowOff>95690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4592300" y="13286243"/>
          <a:ext cx="889000" cy="11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136855</xdr:rowOff>
    </xdr:from>
    <xdr:to>
      <xdr:col>81</xdr:col>
      <xdr:colOff>101600</xdr:colOff>
      <xdr:row>77</xdr:row>
      <xdr:rowOff>67005</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5430500" y="13167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83533</xdr:rowOff>
    </xdr:from>
    <xdr:ext cx="534377"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5214111" y="12942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70101</xdr:rowOff>
    </xdr:from>
    <xdr:to>
      <xdr:col>76</xdr:col>
      <xdr:colOff>114300</xdr:colOff>
      <xdr:row>77</xdr:row>
      <xdr:rowOff>84593</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3703300" y="13271751"/>
          <a:ext cx="889000" cy="1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143216</xdr:rowOff>
    </xdr:from>
    <xdr:to>
      <xdr:col>76</xdr:col>
      <xdr:colOff>165100</xdr:colOff>
      <xdr:row>77</xdr:row>
      <xdr:rowOff>73366</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4541500" y="13173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89892</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4325111" y="1294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70101</xdr:rowOff>
    </xdr:from>
    <xdr:to>
      <xdr:col>71</xdr:col>
      <xdr:colOff>177800</xdr:colOff>
      <xdr:row>77</xdr:row>
      <xdr:rowOff>103448</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2814300" y="13271751"/>
          <a:ext cx="889000" cy="33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158390</xdr:rowOff>
    </xdr:from>
    <xdr:to>
      <xdr:col>72</xdr:col>
      <xdr:colOff>38100</xdr:colOff>
      <xdr:row>77</xdr:row>
      <xdr:rowOff>88540</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3652500" y="1318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105067</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3436111" y="12963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167086</xdr:rowOff>
    </xdr:from>
    <xdr:to>
      <xdr:col>67</xdr:col>
      <xdr:colOff>101600</xdr:colOff>
      <xdr:row>77</xdr:row>
      <xdr:rowOff>97236</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2763500" y="1319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113763</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547111" y="1297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49270</xdr:rowOff>
    </xdr:from>
    <xdr:to>
      <xdr:col>85</xdr:col>
      <xdr:colOff>177800</xdr:colOff>
      <xdr:row>77</xdr:row>
      <xdr:rowOff>150870</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6268700" y="1325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27697</xdr:rowOff>
    </xdr:from>
    <xdr:ext cx="534377" cy="259045"/>
    <xdr:sp macro="" textlink="">
      <xdr:nvSpPr>
        <xdr:cNvPr id="633" name="公債費該当値テキスト">
          <a:extLst>
            <a:ext uri="{FF2B5EF4-FFF2-40B4-BE49-F238E27FC236}">
              <a16:creationId xmlns:a16="http://schemas.microsoft.com/office/drawing/2014/main" id="{00000000-0008-0000-0600-000079020000}"/>
            </a:ext>
          </a:extLst>
        </xdr:cNvPr>
        <xdr:cNvSpPr txBox="1"/>
      </xdr:nvSpPr>
      <xdr:spPr>
        <a:xfrm>
          <a:off x="16370300" y="13229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44890</xdr:rowOff>
    </xdr:from>
    <xdr:to>
      <xdr:col>81</xdr:col>
      <xdr:colOff>101600</xdr:colOff>
      <xdr:row>77</xdr:row>
      <xdr:rowOff>146490</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5430500" y="1324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137617</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3339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33793</xdr:rowOff>
    </xdr:from>
    <xdr:to>
      <xdr:col>76</xdr:col>
      <xdr:colOff>165100</xdr:colOff>
      <xdr:row>77</xdr:row>
      <xdr:rowOff>135393</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4541500" y="13235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126520</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3328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19301</xdr:rowOff>
    </xdr:from>
    <xdr:to>
      <xdr:col>72</xdr:col>
      <xdr:colOff>38100</xdr:colOff>
      <xdr:row>77</xdr:row>
      <xdr:rowOff>120901</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3652500" y="13220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112028</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3313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52648</xdr:rowOff>
    </xdr:from>
    <xdr:to>
      <xdr:col>67</xdr:col>
      <xdr:colOff>101600</xdr:colOff>
      <xdr:row>77</xdr:row>
      <xdr:rowOff>154248</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2763500" y="13254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145375</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3347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132507</xdr:rowOff>
    </xdr:from>
    <xdr:to>
      <xdr:col>85</xdr:col>
      <xdr:colOff>126364</xdr:colOff>
      <xdr:row>99</xdr:row>
      <xdr:rowOff>42838</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flipV="1">
          <a:off x="16317595" y="15734457"/>
          <a:ext cx="1269" cy="1281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46665</xdr:rowOff>
    </xdr:from>
    <xdr:ext cx="378565" cy="259045"/>
    <xdr:sp macro="" textlink="">
      <xdr:nvSpPr>
        <xdr:cNvPr id="666" name="積立金最小値テキスト">
          <a:extLst>
            <a:ext uri="{FF2B5EF4-FFF2-40B4-BE49-F238E27FC236}">
              <a16:creationId xmlns:a16="http://schemas.microsoft.com/office/drawing/2014/main" id="{00000000-0008-0000-0600-00009A020000}"/>
            </a:ext>
          </a:extLst>
        </xdr:cNvPr>
        <xdr:cNvSpPr txBox="1"/>
      </xdr:nvSpPr>
      <xdr:spPr>
        <a:xfrm>
          <a:off x="16370300" y="170202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42838</xdr:rowOff>
    </xdr:from>
    <xdr:to>
      <xdr:col>86</xdr:col>
      <xdr:colOff>25400</xdr:colOff>
      <xdr:row>99</xdr:row>
      <xdr:rowOff>42838</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6230600" y="17016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79184</xdr:rowOff>
    </xdr:from>
    <xdr:ext cx="599010" cy="259045"/>
    <xdr:sp macro="" textlink="">
      <xdr:nvSpPr>
        <xdr:cNvPr id="668" name="積立金最大値テキスト">
          <a:extLst>
            <a:ext uri="{FF2B5EF4-FFF2-40B4-BE49-F238E27FC236}">
              <a16:creationId xmlns:a16="http://schemas.microsoft.com/office/drawing/2014/main" id="{00000000-0008-0000-0600-00009C020000}"/>
            </a:ext>
          </a:extLst>
        </xdr:cNvPr>
        <xdr:cNvSpPr txBox="1"/>
      </xdr:nvSpPr>
      <xdr:spPr>
        <a:xfrm>
          <a:off x="16370300" y="15509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132507</xdr:rowOff>
    </xdr:from>
    <xdr:to>
      <xdr:col>86</xdr:col>
      <xdr:colOff>25400</xdr:colOff>
      <xdr:row>91</xdr:row>
      <xdr:rowOff>132507</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5734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165680</xdr:rowOff>
    </xdr:from>
    <xdr:to>
      <xdr:col>85</xdr:col>
      <xdr:colOff>127000</xdr:colOff>
      <xdr:row>97</xdr:row>
      <xdr:rowOff>170142</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5481300" y="16796330"/>
          <a:ext cx="838200" cy="4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137217</xdr:rowOff>
    </xdr:from>
    <xdr:ext cx="534377" cy="259045"/>
    <xdr:sp macro="" textlink="">
      <xdr:nvSpPr>
        <xdr:cNvPr id="671" name="積立金平均値テキスト">
          <a:extLst>
            <a:ext uri="{FF2B5EF4-FFF2-40B4-BE49-F238E27FC236}">
              <a16:creationId xmlns:a16="http://schemas.microsoft.com/office/drawing/2014/main" id="{00000000-0008-0000-0600-00009F020000}"/>
            </a:ext>
          </a:extLst>
        </xdr:cNvPr>
        <xdr:cNvSpPr txBox="1"/>
      </xdr:nvSpPr>
      <xdr:spPr>
        <a:xfrm>
          <a:off x="16370300" y="167678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158790</xdr:rowOff>
    </xdr:from>
    <xdr:to>
      <xdr:col>85</xdr:col>
      <xdr:colOff>177800</xdr:colOff>
      <xdr:row>98</xdr:row>
      <xdr:rowOff>88940</xdr:rowOff>
    </xdr:to>
    <xdr:sp macro="" textlink="">
      <xdr:nvSpPr>
        <xdr:cNvPr id="672" name="フローチャート: 判断 671">
          <a:extLst>
            <a:ext uri="{FF2B5EF4-FFF2-40B4-BE49-F238E27FC236}">
              <a16:creationId xmlns:a16="http://schemas.microsoft.com/office/drawing/2014/main" id="{00000000-0008-0000-0600-0000A0020000}"/>
            </a:ext>
          </a:extLst>
        </xdr:cNvPr>
        <xdr:cNvSpPr/>
      </xdr:nvSpPr>
      <xdr:spPr>
        <a:xfrm>
          <a:off x="16268700" y="1678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170142</xdr:rowOff>
    </xdr:from>
    <xdr:to>
      <xdr:col>81</xdr:col>
      <xdr:colOff>50800</xdr:colOff>
      <xdr:row>98</xdr:row>
      <xdr:rowOff>28273</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4592300" y="16800792"/>
          <a:ext cx="889000" cy="29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8638</xdr:rowOff>
    </xdr:from>
    <xdr:to>
      <xdr:col>81</xdr:col>
      <xdr:colOff>101600</xdr:colOff>
      <xdr:row>98</xdr:row>
      <xdr:rowOff>110238</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5430500" y="1681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101365</xdr:rowOff>
    </xdr:from>
    <xdr:ext cx="534377"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5214111" y="16903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168335</xdr:rowOff>
    </xdr:from>
    <xdr:to>
      <xdr:col>76</xdr:col>
      <xdr:colOff>114300</xdr:colOff>
      <xdr:row>98</xdr:row>
      <xdr:rowOff>28273</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3703300" y="16798985"/>
          <a:ext cx="889000" cy="31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4607</xdr:rowOff>
    </xdr:from>
    <xdr:to>
      <xdr:col>76</xdr:col>
      <xdr:colOff>165100</xdr:colOff>
      <xdr:row>98</xdr:row>
      <xdr:rowOff>106207</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4541500" y="16806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97334</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4325111" y="16899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168335</xdr:rowOff>
    </xdr:from>
    <xdr:to>
      <xdr:col>71</xdr:col>
      <xdr:colOff>177800</xdr:colOff>
      <xdr:row>99</xdr:row>
      <xdr:rowOff>6640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2814300" y="16798985"/>
          <a:ext cx="889000" cy="181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160860</xdr:rowOff>
    </xdr:from>
    <xdr:to>
      <xdr:col>72</xdr:col>
      <xdr:colOff>38100</xdr:colOff>
      <xdr:row>98</xdr:row>
      <xdr:rowOff>91010</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3652500" y="1679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82137</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3436111" y="16884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60947</xdr:rowOff>
    </xdr:from>
    <xdr:to>
      <xdr:col>67</xdr:col>
      <xdr:colOff>101600</xdr:colOff>
      <xdr:row>98</xdr:row>
      <xdr:rowOff>162547</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2763500" y="16863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7624</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2547111" y="16638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114880</xdr:rowOff>
    </xdr:from>
    <xdr:to>
      <xdr:col>85</xdr:col>
      <xdr:colOff>177800</xdr:colOff>
      <xdr:row>98</xdr:row>
      <xdr:rowOff>45030</xdr:rowOff>
    </xdr:to>
    <xdr:sp macro="" textlink="">
      <xdr:nvSpPr>
        <xdr:cNvPr id="689" name="楕円 688">
          <a:extLst>
            <a:ext uri="{FF2B5EF4-FFF2-40B4-BE49-F238E27FC236}">
              <a16:creationId xmlns:a16="http://schemas.microsoft.com/office/drawing/2014/main" id="{00000000-0008-0000-0600-0000B1020000}"/>
            </a:ext>
          </a:extLst>
        </xdr:cNvPr>
        <xdr:cNvSpPr/>
      </xdr:nvSpPr>
      <xdr:spPr>
        <a:xfrm>
          <a:off x="16268700" y="1674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137757</xdr:rowOff>
    </xdr:from>
    <xdr:ext cx="534377" cy="259045"/>
    <xdr:sp macro="" textlink="">
      <xdr:nvSpPr>
        <xdr:cNvPr id="690" name="積立金該当値テキスト">
          <a:extLst>
            <a:ext uri="{FF2B5EF4-FFF2-40B4-BE49-F238E27FC236}">
              <a16:creationId xmlns:a16="http://schemas.microsoft.com/office/drawing/2014/main" id="{00000000-0008-0000-0600-0000B2020000}"/>
            </a:ext>
          </a:extLst>
        </xdr:cNvPr>
        <xdr:cNvSpPr txBox="1"/>
      </xdr:nvSpPr>
      <xdr:spPr>
        <a:xfrm>
          <a:off x="16370300" y="1659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119342</xdr:rowOff>
    </xdr:from>
    <xdr:to>
      <xdr:col>81</xdr:col>
      <xdr:colOff>101600</xdr:colOff>
      <xdr:row>98</xdr:row>
      <xdr:rowOff>49492</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5430500" y="16749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66019</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525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148923</xdr:rowOff>
    </xdr:from>
    <xdr:to>
      <xdr:col>76</xdr:col>
      <xdr:colOff>165100</xdr:colOff>
      <xdr:row>98</xdr:row>
      <xdr:rowOff>79073</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4541500" y="16779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95600</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55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117535</xdr:rowOff>
    </xdr:from>
    <xdr:to>
      <xdr:col>72</xdr:col>
      <xdr:colOff>38100</xdr:colOff>
      <xdr:row>98</xdr:row>
      <xdr:rowOff>47685</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3652500" y="1674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64212</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52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127290</xdr:rowOff>
    </xdr:from>
    <xdr:to>
      <xdr:col>67</xdr:col>
      <xdr:colOff>101600</xdr:colOff>
      <xdr:row>99</xdr:row>
      <xdr:rowOff>57440</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2763500" y="16929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48567</xdr:rowOff>
    </xdr:from>
    <xdr:ext cx="469744"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79428" y="17022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9" name="投資及び出資金グラフ枠">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36099</xdr:rowOff>
    </xdr:from>
    <xdr:to>
      <xdr:col>116</xdr:col>
      <xdr:colOff>62864</xdr:colOff>
      <xdr:row>38</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flipV="1">
          <a:off x="22159595" y="5179599"/>
          <a:ext cx="1269" cy="14752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1" name="投資及び出資金最小値テキスト">
          <a:extLst>
            <a:ext uri="{FF2B5EF4-FFF2-40B4-BE49-F238E27FC236}">
              <a16:creationId xmlns:a16="http://schemas.microsoft.com/office/drawing/2014/main" id="{00000000-0008-0000-0600-0000D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154226</xdr:rowOff>
    </xdr:from>
    <xdr:ext cx="534377" cy="259045"/>
    <xdr:sp macro="" textlink="">
      <xdr:nvSpPr>
        <xdr:cNvPr id="723" name="投資及び出資金最大値テキスト">
          <a:extLst>
            <a:ext uri="{FF2B5EF4-FFF2-40B4-BE49-F238E27FC236}">
              <a16:creationId xmlns:a16="http://schemas.microsoft.com/office/drawing/2014/main" id="{00000000-0008-0000-0600-0000D3020000}"/>
            </a:ext>
          </a:extLst>
        </xdr:cNvPr>
        <xdr:cNvSpPr txBox="1"/>
      </xdr:nvSpPr>
      <xdr:spPr>
        <a:xfrm>
          <a:off x="22212300" y="4954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36099</xdr:rowOff>
    </xdr:from>
    <xdr:to>
      <xdr:col>116</xdr:col>
      <xdr:colOff>152400</xdr:colOff>
      <xdr:row>30</xdr:row>
      <xdr:rowOff>36099</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2072600" y="5179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134534</xdr:rowOff>
    </xdr:from>
    <xdr:to>
      <xdr:col>116</xdr:col>
      <xdr:colOff>63500</xdr:colOff>
      <xdr:row>38</xdr:row>
      <xdr:rowOff>134945</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1323300" y="6649634"/>
          <a:ext cx="838200" cy="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169796</xdr:rowOff>
    </xdr:from>
    <xdr:ext cx="469744" cy="259045"/>
    <xdr:sp macro="" textlink="">
      <xdr:nvSpPr>
        <xdr:cNvPr id="726" name="投資及び出資金平均値テキスト">
          <a:extLst>
            <a:ext uri="{FF2B5EF4-FFF2-40B4-BE49-F238E27FC236}">
              <a16:creationId xmlns:a16="http://schemas.microsoft.com/office/drawing/2014/main" id="{00000000-0008-0000-0600-0000D6020000}"/>
            </a:ext>
          </a:extLst>
        </xdr:cNvPr>
        <xdr:cNvSpPr txBox="1"/>
      </xdr:nvSpPr>
      <xdr:spPr>
        <a:xfrm>
          <a:off x="22212300" y="63419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146919</xdr:rowOff>
    </xdr:from>
    <xdr:to>
      <xdr:col>116</xdr:col>
      <xdr:colOff>114300</xdr:colOff>
      <xdr:row>38</xdr:row>
      <xdr:rowOff>77068</xdr:rowOff>
    </xdr:to>
    <xdr:sp macro="" textlink="">
      <xdr:nvSpPr>
        <xdr:cNvPr id="727" name="フローチャート: 判断 726">
          <a:extLst>
            <a:ext uri="{FF2B5EF4-FFF2-40B4-BE49-F238E27FC236}">
              <a16:creationId xmlns:a16="http://schemas.microsoft.com/office/drawing/2014/main" id="{00000000-0008-0000-0600-0000D7020000}"/>
            </a:ext>
          </a:extLst>
        </xdr:cNvPr>
        <xdr:cNvSpPr/>
      </xdr:nvSpPr>
      <xdr:spPr>
        <a:xfrm>
          <a:off x="22110700" y="649056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134534</xdr:rowOff>
    </xdr:from>
    <xdr:to>
      <xdr:col>111</xdr:col>
      <xdr:colOff>177800</xdr:colOff>
      <xdr:row>38</xdr:row>
      <xdr:rowOff>134671</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flipV="1">
          <a:off x="20434300" y="6649634"/>
          <a:ext cx="8890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3175</xdr:rowOff>
    </xdr:from>
    <xdr:to>
      <xdr:col>112</xdr:col>
      <xdr:colOff>38100</xdr:colOff>
      <xdr:row>38</xdr:row>
      <xdr:rowOff>104775</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1272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121302</xdr:rowOff>
    </xdr:from>
    <xdr:ext cx="469744"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21088428" y="6293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91739</xdr:rowOff>
    </xdr:from>
    <xdr:to>
      <xdr:col>107</xdr:col>
      <xdr:colOff>50800</xdr:colOff>
      <xdr:row>38</xdr:row>
      <xdr:rowOff>134671</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9545300" y="6606839"/>
          <a:ext cx="889000" cy="42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11588</xdr:rowOff>
    </xdr:from>
    <xdr:to>
      <xdr:col>107</xdr:col>
      <xdr:colOff>101600</xdr:colOff>
      <xdr:row>38</xdr:row>
      <xdr:rowOff>113188</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0383500" y="652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129715</xdr:rowOff>
    </xdr:from>
    <xdr:ext cx="469744"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0199428" y="6301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91739</xdr:rowOff>
    </xdr:from>
    <xdr:to>
      <xdr:col>102</xdr:col>
      <xdr:colOff>114300</xdr:colOff>
      <xdr:row>38</xdr:row>
      <xdr:rowOff>136088</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18656300" y="6606839"/>
          <a:ext cx="889000" cy="44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171379</xdr:rowOff>
    </xdr:from>
    <xdr:to>
      <xdr:col>102</xdr:col>
      <xdr:colOff>165100</xdr:colOff>
      <xdr:row>38</xdr:row>
      <xdr:rowOff>101529</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19494500" y="6515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118056</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9310428" y="6290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162052</xdr:rowOff>
    </xdr:from>
    <xdr:to>
      <xdr:col>98</xdr:col>
      <xdr:colOff>38100</xdr:colOff>
      <xdr:row>38</xdr:row>
      <xdr:rowOff>92202</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8605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108729</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8421428" y="6280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84145</xdr:rowOff>
    </xdr:from>
    <xdr:to>
      <xdr:col>116</xdr:col>
      <xdr:colOff>114300</xdr:colOff>
      <xdr:row>39</xdr:row>
      <xdr:rowOff>14295</xdr:rowOff>
    </xdr:to>
    <xdr:sp macro="" textlink="">
      <xdr:nvSpPr>
        <xdr:cNvPr id="744" name="楕円 743">
          <a:extLst>
            <a:ext uri="{FF2B5EF4-FFF2-40B4-BE49-F238E27FC236}">
              <a16:creationId xmlns:a16="http://schemas.microsoft.com/office/drawing/2014/main" id="{00000000-0008-0000-0600-0000E8020000}"/>
            </a:ext>
          </a:extLst>
        </xdr:cNvPr>
        <xdr:cNvSpPr/>
      </xdr:nvSpPr>
      <xdr:spPr>
        <a:xfrm>
          <a:off x="22110700" y="6599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170522</xdr:rowOff>
    </xdr:from>
    <xdr:ext cx="378565" cy="259045"/>
    <xdr:sp macro="" textlink="">
      <xdr:nvSpPr>
        <xdr:cNvPr id="745" name="投資及び出資金該当値テキスト">
          <a:extLst>
            <a:ext uri="{FF2B5EF4-FFF2-40B4-BE49-F238E27FC236}">
              <a16:creationId xmlns:a16="http://schemas.microsoft.com/office/drawing/2014/main" id="{00000000-0008-0000-0600-0000E9020000}"/>
            </a:ext>
          </a:extLst>
        </xdr:cNvPr>
        <xdr:cNvSpPr txBox="1"/>
      </xdr:nvSpPr>
      <xdr:spPr>
        <a:xfrm>
          <a:off x="22212300" y="65141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83734</xdr:rowOff>
    </xdr:from>
    <xdr:to>
      <xdr:col>112</xdr:col>
      <xdr:colOff>38100</xdr:colOff>
      <xdr:row>39</xdr:row>
      <xdr:rowOff>13884</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21272500" y="6598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5011</xdr:rowOff>
    </xdr:from>
    <xdr:ext cx="378565"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4017" y="66915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83871</xdr:rowOff>
    </xdr:from>
    <xdr:to>
      <xdr:col>107</xdr:col>
      <xdr:colOff>101600</xdr:colOff>
      <xdr:row>39</xdr:row>
      <xdr:rowOff>14021</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0383500" y="6598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5148</xdr:rowOff>
    </xdr:from>
    <xdr:ext cx="378565"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245017" y="66916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40939</xdr:rowOff>
    </xdr:from>
    <xdr:to>
      <xdr:col>102</xdr:col>
      <xdr:colOff>165100</xdr:colOff>
      <xdr:row>38</xdr:row>
      <xdr:rowOff>142539</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19494500" y="6556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133666</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10428" y="6648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85288</xdr:rowOff>
    </xdr:from>
    <xdr:to>
      <xdr:col>98</xdr:col>
      <xdr:colOff>38100</xdr:colOff>
      <xdr:row>39</xdr:row>
      <xdr:rowOff>15438</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8605500" y="6600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6565</xdr:rowOff>
    </xdr:from>
    <xdr:ext cx="313932"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99333" y="66931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4" name="正方形/長方形 753">
          <a:extLst>
            <a:ext uri="{FF2B5EF4-FFF2-40B4-BE49-F238E27FC236}">
              <a16:creationId xmlns:a16="http://schemas.microsoft.com/office/drawing/2014/main" id="{00000000-0008-0000-0600-0000F2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6" name="貸付金グラフ枠">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70510</xdr:rowOff>
    </xdr:from>
    <xdr:to>
      <xdr:col>116</xdr:col>
      <xdr:colOff>62864</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flipV="1">
          <a:off x="22159595" y="8643010"/>
          <a:ext cx="1269" cy="1516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78" name="貸付金最小値テキスト">
          <a:extLst>
            <a:ext uri="{FF2B5EF4-FFF2-40B4-BE49-F238E27FC236}">
              <a16:creationId xmlns:a16="http://schemas.microsoft.com/office/drawing/2014/main" id="{00000000-0008-0000-0600-00000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17187</xdr:rowOff>
    </xdr:from>
    <xdr:ext cx="534377" cy="259045"/>
    <xdr:sp macro="" textlink="">
      <xdr:nvSpPr>
        <xdr:cNvPr id="780" name="貸付金最大値テキスト">
          <a:extLst>
            <a:ext uri="{FF2B5EF4-FFF2-40B4-BE49-F238E27FC236}">
              <a16:creationId xmlns:a16="http://schemas.microsoft.com/office/drawing/2014/main" id="{00000000-0008-0000-0600-00000C030000}"/>
            </a:ext>
          </a:extLst>
        </xdr:cNvPr>
        <xdr:cNvSpPr txBox="1"/>
      </xdr:nvSpPr>
      <xdr:spPr>
        <a:xfrm>
          <a:off x="22212300" y="841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70510</xdr:rowOff>
    </xdr:from>
    <xdr:to>
      <xdr:col>116</xdr:col>
      <xdr:colOff>152400</xdr:colOff>
      <xdr:row>50</xdr:row>
      <xdr:rowOff>70510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8643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40259</xdr:rowOff>
    </xdr:from>
    <xdr:to>
      <xdr:col>116</xdr:col>
      <xdr:colOff>63500</xdr:colOff>
      <xdr:row>59</xdr:row>
      <xdr:rowOff>43231</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1323300" y="10155809"/>
          <a:ext cx="8382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101185</xdr:rowOff>
    </xdr:from>
    <xdr:ext cx="469744" cy="259045"/>
    <xdr:sp macro="" textlink="">
      <xdr:nvSpPr>
        <xdr:cNvPr id="783" name="貸付金平均値テキスト">
          <a:extLst>
            <a:ext uri="{FF2B5EF4-FFF2-40B4-BE49-F238E27FC236}">
              <a16:creationId xmlns:a16="http://schemas.microsoft.com/office/drawing/2014/main" id="{00000000-0008-0000-0600-00000F030000}"/>
            </a:ext>
          </a:extLst>
        </xdr:cNvPr>
        <xdr:cNvSpPr txBox="1"/>
      </xdr:nvSpPr>
      <xdr:spPr>
        <a:xfrm>
          <a:off x="22212300" y="9873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78308</xdr:rowOff>
    </xdr:from>
    <xdr:to>
      <xdr:col>116</xdr:col>
      <xdr:colOff>114300</xdr:colOff>
      <xdr:row>59</xdr:row>
      <xdr:rowOff>8458</xdr:rowOff>
    </xdr:to>
    <xdr:sp macro="" textlink="">
      <xdr:nvSpPr>
        <xdr:cNvPr id="784" name="フローチャート: 判断 783">
          <a:extLst>
            <a:ext uri="{FF2B5EF4-FFF2-40B4-BE49-F238E27FC236}">
              <a16:creationId xmlns:a16="http://schemas.microsoft.com/office/drawing/2014/main" id="{00000000-0008-0000-0600-000010030000}"/>
            </a:ext>
          </a:extLst>
        </xdr:cNvPr>
        <xdr:cNvSpPr/>
      </xdr:nvSpPr>
      <xdr:spPr>
        <a:xfrm>
          <a:off x="22110700" y="1002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40374</xdr:rowOff>
    </xdr:from>
    <xdr:to>
      <xdr:col>111</xdr:col>
      <xdr:colOff>177800</xdr:colOff>
      <xdr:row>59</xdr:row>
      <xdr:rowOff>43231</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0434300" y="10155924"/>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71069</xdr:rowOff>
    </xdr:from>
    <xdr:to>
      <xdr:col>112</xdr:col>
      <xdr:colOff>38100</xdr:colOff>
      <xdr:row>59</xdr:row>
      <xdr:rowOff>1219</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1272500" y="1001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17746</xdr:rowOff>
    </xdr:from>
    <xdr:ext cx="469744"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1088428" y="9790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40374</xdr:rowOff>
    </xdr:from>
    <xdr:to>
      <xdr:col>107</xdr:col>
      <xdr:colOff>50800</xdr:colOff>
      <xdr:row>59</xdr:row>
      <xdr:rowOff>43269</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19545300" y="10155924"/>
          <a:ext cx="889000" cy="2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55638</xdr:rowOff>
    </xdr:from>
    <xdr:to>
      <xdr:col>107</xdr:col>
      <xdr:colOff>101600</xdr:colOff>
      <xdr:row>58</xdr:row>
      <xdr:rowOff>157238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0383500" y="9999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2315</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0199428" y="9774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42126</xdr:rowOff>
    </xdr:from>
    <xdr:to>
      <xdr:col>102</xdr:col>
      <xdr:colOff>114300</xdr:colOff>
      <xdr:row>59</xdr:row>
      <xdr:rowOff>43269</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656300" y="10157676"/>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55829</xdr:rowOff>
    </xdr:from>
    <xdr:to>
      <xdr:col>102</xdr:col>
      <xdr:colOff>165100</xdr:colOff>
      <xdr:row>58</xdr:row>
      <xdr:rowOff>157429</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19494500" y="999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2506</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9310428" y="9775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58420</xdr:rowOff>
    </xdr:from>
    <xdr:to>
      <xdr:col>98</xdr:col>
      <xdr:colOff>38100</xdr:colOff>
      <xdr:row>58</xdr:row>
      <xdr:rowOff>160020</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8605500" y="100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5097</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8421428" y="9777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160909</xdr:rowOff>
    </xdr:from>
    <xdr:to>
      <xdr:col>116</xdr:col>
      <xdr:colOff>114300</xdr:colOff>
      <xdr:row>59</xdr:row>
      <xdr:rowOff>91059</xdr:rowOff>
    </xdr:to>
    <xdr:sp macro="" textlink="">
      <xdr:nvSpPr>
        <xdr:cNvPr id="801" name="楕円 800">
          <a:extLst>
            <a:ext uri="{FF2B5EF4-FFF2-40B4-BE49-F238E27FC236}">
              <a16:creationId xmlns:a16="http://schemas.microsoft.com/office/drawing/2014/main" id="{00000000-0008-0000-0600-000021030000}"/>
            </a:ext>
          </a:extLst>
        </xdr:cNvPr>
        <xdr:cNvSpPr/>
      </xdr:nvSpPr>
      <xdr:spPr>
        <a:xfrm>
          <a:off x="22110700" y="10105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75836</xdr:rowOff>
    </xdr:from>
    <xdr:ext cx="378565" cy="259045"/>
    <xdr:sp macro="" textlink="">
      <xdr:nvSpPr>
        <xdr:cNvPr id="802" name="貸付金該当値テキスト">
          <a:extLst>
            <a:ext uri="{FF2B5EF4-FFF2-40B4-BE49-F238E27FC236}">
              <a16:creationId xmlns:a16="http://schemas.microsoft.com/office/drawing/2014/main" id="{00000000-0008-0000-0600-000022030000}"/>
            </a:ext>
          </a:extLst>
        </xdr:cNvPr>
        <xdr:cNvSpPr txBox="1"/>
      </xdr:nvSpPr>
      <xdr:spPr>
        <a:xfrm>
          <a:off x="22212300" y="100199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163881</xdr:rowOff>
    </xdr:from>
    <xdr:to>
      <xdr:col>112</xdr:col>
      <xdr:colOff>38100</xdr:colOff>
      <xdr:row>59</xdr:row>
      <xdr:rowOff>94031</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1272500" y="10107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85158</xdr:rowOff>
    </xdr:from>
    <xdr:ext cx="313932"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66333" y="102007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161024</xdr:rowOff>
    </xdr:from>
    <xdr:to>
      <xdr:col>107</xdr:col>
      <xdr:colOff>101600</xdr:colOff>
      <xdr:row>59</xdr:row>
      <xdr:rowOff>91174</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0383500" y="10105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82301</xdr:rowOff>
    </xdr:from>
    <xdr:ext cx="378565"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245017" y="101978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163919</xdr:rowOff>
    </xdr:from>
    <xdr:to>
      <xdr:col>102</xdr:col>
      <xdr:colOff>165100</xdr:colOff>
      <xdr:row>59</xdr:row>
      <xdr:rowOff>94069</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19494500" y="10108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85196</xdr:rowOff>
    </xdr:from>
    <xdr:ext cx="313932"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88333" y="102007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162776</xdr:rowOff>
    </xdr:from>
    <xdr:to>
      <xdr:col>98</xdr:col>
      <xdr:colOff>38100</xdr:colOff>
      <xdr:row>59</xdr:row>
      <xdr:rowOff>92926</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8605500" y="10106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84053</xdr:rowOff>
    </xdr:from>
    <xdr:ext cx="313932"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99333" y="1019960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3" name="繰出金グラフ枠">
          <a:extLst>
            <a:ext uri="{FF2B5EF4-FFF2-40B4-BE49-F238E27FC236}">
              <a16:creationId xmlns:a16="http://schemas.microsoft.com/office/drawing/2014/main" id="{00000000-0008-0000-0600-00004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70606</xdr:rowOff>
    </xdr:from>
    <xdr:to>
      <xdr:col>116</xdr:col>
      <xdr:colOff>62864</xdr:colOff>
      <xdr:row>78</xdr:row>
      <xdr:rowOff>145701</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flipV="1">
          <a:off x="22159595" y="12072106"/>
          <a:ext cx="1269" cy="1446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149528</xdr:rowOff>
    </xdr:from>
    <xdr:ext cx="469744" cy="259045"/>
    <xdr:sp macro="" textlink="">
      <xdr:nvSpPr>
        <xdr:cNvPr id="835" name="繰出金最小値テキスト">
          <a:extLst>
            <a:ext uri="{FF2B5EF4-FFF2-40B4-BE49-F238E27FC236}">
              <a16:creationId xmlns:a16="http://schemas.microsoft.com/office/drawing/2014/main" id="{00000000-0008-0000-0600-000043030000}"/>
            </a:ext>
          </a:extLst>
        </xdr:cNvPr>
        <xdr:cNvSpPr txBox="1"/>
      </xdr:nvSpPr>
      <xdr:spPr>
        <a:xfrm>
          <a:off x="22212300" y="13522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145701</xdr:rowOff>
    </xdr:from>
    <xdr:to>
      <xdr:col>116</xdr:col>
      <xdr:colOff>152400</xdr:colOff>
      <xdr:row>78</xdr:row>
      <xdr:rowOff>145701</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22072600" y="13518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17283</xdr:rowOff>
    </xdr:from>
    <xdr:ext cx="534377" cy="259045"/>
    <xdr:sp macro="" textlink="">
      <xdr:nvSpPr>
        <xdr:cNvPr id="837" name="繰出金最大値テキスト">
          <a:extLst>
            <a:ext uri="{FF2B5EF4-FFF2-40B4-BE49-F238E27FC236}">
              <a16:creationId xmlns:a16="http://schemas.microsoft.com/office/drawing/2014/main" id="{00000000-0008-0000-0600-000045030000}"/>
            </a:ext>
          </a:extLst>
        </xdr:cNvPr>
        <xdr:cNvSpPr txBox="1"/>
      </xdr:nvSpPr>
      <xdr:spPr>
        <a:xfrm>
          <a:off x="22212300" y="11847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70606</xdr:rowOff>
    </xdr:from>
    <xdr:to>
      <xdr:col>116</xdr:col>
      <xdr:colOff>152400</xdr:colOff>
      <xdr:row>70</xdr:row>
      <xdr:rowOff>70606</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22072600" y="12072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128060</xdr:rowOff>
    </xdr:from>
    <xdr:to>
      <xdr:col>116</xdr:col>
      <xdr:colOff>63500</xdr:colOff>
      <xdr:row>75</xdr:row>
      <xdr:rowOff>4064</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21323300" y="12815360"/>
          <a:ext cx="838200" cy="47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34606</xdr:rowOff>
    </xdr:from>
    <xdr:ext cx="534377" cy="259045"/>
    <xdr:sp macro="" textlink="">
      <xdr:nvSpPr>
        <xdr:cNvPr id="840" name="繰出金平均値テキスト">
          <a:extLst>
            <a:ext uri="{FF2B5EF4-FFF2-40B4-BE49-F238E27FC236}">
              <a16:creationId xmlns:a16="http://schemas.microsoft.com/office/drawing/2014/main" id="{00000000-0008-0000-0600-000048030000}"/>
            </a:ext>
          </a:extLst>
        </xdr:cNvPr>
        <xdr:cNvSpPr txBox="1"/>
      </xdr:nvSpPr>
      <xdr:spPr>
        <a:xfrm>
          <a:off x="22212300" y="123790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11729</xdr:rowOff>
    </xdr:from>
    <xdr:to>
      <xdr:col>116</xdr:col>
      <xdr:colOff>114300</xdr:colOff>
      <xdr:row>73</xdr:row>
      <xdr:rowOff>113329</xdr:rowOff>
    </xdr:to>
    <xdr:sp macro="" textlink="">
      <xdr:nvSpPr>
        <xdr:cNvPr id="841" name="フローチャート: 判断 840">
          <a:extLst>
            <a:ext uri="{FF2B5EF4-FFF2-40B4-BE49-F238E27FC236}">
              <a16:creationId xmlns:a16="http://schemas.microsoft.com/office/drawing/2014/main" id="{00000000-0008-0000-0600-000049030000}"/>
            </a:ext>
          </a:extLst>
        </xdr:cNvPr>
        <xdr:cNvSpPr/>
      </xdr:nvSpPr>
      <xdr:spPr>
        <a:xfrm>
          <a:off x="22110700" y="12527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155949</xdr:rowOff>
    </xdr:from>
    <xdr:to>
      <xdr:col>111</xdr:col>
      <xdr:colOff>177800</xdr:colOff>
      <xdr:row>75</xdr:row>
      <xdr:rowOff>4064</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0434300" y="12843249"/>
          <a:ext cx="889000" cy="19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70821</xdr:rowOff>
    </xdr:from>
    <xdr:to>
      <xdr:col>112</xdr:col>
      <xdr:colOff>38100</xdr:colOff>
      <xdr:row>73</xdr:row>
      <xdr:rowOff>971</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21272500" y="12415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17498</xdr:rowOff>
    </xdr:from>
    <xdr:ext cx="534377"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21056111" y="12190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155949</xdr:rowOff>
    </xdr:from>
    <xdr:to>
      <xdr:col>107</xdr:col>
      <xdr:colOff>50800</xdr:colOff>
      <xdr:row>75</xdr:row>
      <xdr:rowOff>23019</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19545300" y="12843249"/>
          <a:ext cx="889000" cy="38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30893</xdr:rowOff>
    </xdr:from>
    <xdr:to>
      <xdr:col>107</xdr:col>
      <xdr:colOff>101600</xdr:colOff>
      <xdr:row>72</xdr:row>
      <xdr:rowOff>132493</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0383500" y="12375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149020</xdr:rowOff>
    </xdr:from>
    <xdr:ext cx="534377"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20167111" y="12150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23019</xdr:rowOff>
    </xdr:from>
    <xdr:to>
      <xdr:col>102</xdr:col>
      <xdr:colOff>114300</xdr:colOff>
      <xdr:row>75</xdr:row>
      <xdr:rowOff>38602</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18656300" y="12881769"/>
          <a:ext cx="889000" cy="15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43180</xdr:rowOff>
    </xdr:from>
    <xdr:to>
      <xdr:col>102</xdr:col>
      <xdr:colOff>165100</xdr:colOff>
      <xdr:row>72</xdr:row>
      <xdr:rowOff>144780</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19494500" y="1238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161307</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9278111" y="12162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38856</xdr:rowOff>
    </xdr:from>
    <xdr:to>
      <xdr:col>98</xdr:col>
      <xdr:colOff>38100</xdr:colOff>
      <xdr:row>72</xdr:row>
      <xdr:rowOff>140456</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18605500" y="12383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156983</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8389111" y="12158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77260</xdr:rowOff>
    </xdr:from>
    <xdr:to>
      <xdr:col>116</xdr:col>
      <xdr:colOff>114300</xdr:colOff>
      <xdr:row>75</xdr:row>
      <xdr:rowOff>7410</xdr:rowOff>
    </xdr:to>
    <xdr:sp macro="" textlink="">
      <xdr:nvSpPr>
        <xdr:cNvPr id="858" name="楕円 857">
          <a:extLst>
            <a:ext uri="{FF2B5EF4-FFF2-40B4-BE49-F238E27FC236}">
              <a16:creationId xmlns:a16="http://schemas.microsoft.com/office/drawing/2014/main" id="{00000000-0008-0000-0600-00005A030000}"/>
            </a:ext>
          </a:extLst>
        </xdr:cNvPr>
        <xdr:cNvSpPr/>
      </xdr:nvSpPr>
      <xdr:spPr>
        <a:xfrm>
          <a:off x="22110700" y="1276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55687</xdr:rowOff>
    </xdr:from>
    <xdr:ext cx="534377" cy="259045"/>
    <xdr:sp macro="" textlink="">
      <xdr:nvSpPr>
        <xdr:cNvPr id="859" name="繰出金該当値テキスト">
          <a:extLst>
            <a:ext uri="{FF2B5EF4-FFF2-40B4-BE49-F238E27FC236}">
              <a16:creationId xmlns:a16="http://schemas.microsoft.com/office/drawing/2014/main" id="{00000000-0008-0000-0600-00005B030000}"/>
            </a:ext>
          </a:extLst>
        </xdr:cNvPr>
        <xdr:cNvSpPr txBox="1"/>
      </xdr:nvSpPr>
      <xdr:spPr>
        <a:xfrm>
          <a:off x="22212300" y="12742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124714</xdr:rowOff>
    </xdr:from>
    <xdr:to>
      <xdr:col>112</xdr:col>
      <xdr:colOff>38100</xdr:colOff>
      <xdr:row>75</xdr:row>
      <xdr:rowOff>54864</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21272500" y="12812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45991</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2904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105149</xdr:rowOff>
    </xdr:from>
    <xdr:to>
      <xdr:col>107</xdr:col>
      <xdr:colOff>101600</xdr:colOff>
      <xdr:row>75</xdr:row>
      <xdr:rowOff>35299</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0383500" y="12792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26426</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885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143669</xdr:rowOff>
    </xdr:from>
    <xdr:to>
      <xdr:col>102</xdr:col>
      <xdr:colOff>165100</xdr:colOff>
      <xdr:row>75</xdr:row>
      <xdr:rowOff>73819</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19494500" y="12830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64946</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2923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159252</xdr:rowOff>
    </xdr:from>
    <xdr:to>
      <xdr:col>98</xdr:col>
      <xdr:colOff>38100</xdr:colOff>
      <xdr:row>75</xdr:row>
      <xdr:rowOff>89402</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18605500" y="1284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80529</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2939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8" name="正方形/長方形 867">
          <a:extLst>
            <a:ext uri="{FF2B5EF4-FFF2-40B4-BE49-F238E27FC236}">
              <a16:creationId xmlns:a16="http://schemas.microsoft.com/office/drawing/2014/main" id="{00000000-0008-0000-0600-00006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69" name="正方形/長方形 868">
          <a:extLst>
            <a:ext uri="{FF2B5EF4-FFF2-40B4-BE49-F238E27FC236}">
              <a16:creationId xmlns:a16="http://schemas.microsoft.com/office/drawing/2014/main" id="{00000000-0008-0000-0600-00006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7" name="直線コネクタ 876">
          <a:extLst>
            <a:ext uri="{FF2B5EF4-FFF2-40B4-BE49-F238E27FC236}">
              <a16:creationId xmlns:a16="http://schemas.microsoft.com/office/drawing/2014/main" id="{00000000-0008-0000-0600-00006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2" name="前年度繰上充用金グラフ枠">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4" name="前年度繰上充用金最小値テキスト">
          <a:extLst>
            <a:ext uri="{FF2B5EF4-FFF2-40B4-BE49-F238E27FC236}">
              <a16:creationId xmlns:a16="http://schemas.microsoft.com/office/drawing/2014/main" id="{00000000-0008-0000-0600-00007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6" name="前年度繰上充用金最大値テキスト">
          <a:extLst>
            <a:ext uri="{FF2B5EF4-FFF2-40B4-BE49-F238E27FC236}">
              <a16:creationId xmlns:a16="http://schemas.microsoft.com/office/drawing/2014/main" id="{00000000-0008-0000-0600-00007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9" name="前年度繰上充用金平均値テキスト">
          <a:extLst>
            <a:ext uri="{FF2B5EF4-FFF2-40B4-BE49-F238E27FC236}">
              <a16:creationId xmlns:a16="http://schemas.microsoft.com/office/drawing/2014/main" id="{00000000-0008-0000-0600-00007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0" name="フローチャート: 判断 889">
          <a:extLst>
            <a:ext uri="{FF2B5EF4-FFF2-40B4-BE49-F238E27FC236}">
              <a16:creationId xmlns:a16="http://schemas.microsoft.com/office/drawing/2014/main" id="{00000000-0008-0000-0600-00007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2" name="フローチャート: 判断 891">
          <a:extLst>
            <a:ext uri="{FF2B5EF4-FFF2-40B4-BE49-F238E27FC236}">
              <a16:creationId xmlns:a16="http://schemas.microsoft.com/office/drawing/2014/main" id="{00000000-0008-0000-0600-00007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楕円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8" name="前年度繰上充用金該当値テキスト">
          <a:extLst>
            <a:ext uri="{FF2B5EF4-FFF2-40B4-BE49-F238E27FC236}">
              <a16:creationId xmlns:a16="http://schemas.microsoft.com/office/drawing/2014/main" id="{00000000-0008-0000-0600-00008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9" name="楕円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7" name="正方形/長方形 916">
          <a:extLst>
            <a:ext uri="{FF2B5EF4-FFF2-40B4-BE49-F238E27FC236}">
              <a16:creationId xmlns:a16="http://schemas.microsoft.com/office/drawing/2014/main" id="{00000000-0008-0000-0600-00009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8" name="正方形/長方形 917">
          <a:extLst>
            <a:ext uri="{FF2B5EF4-FFF2-40B4-BE49-F238E27FC236}">
              <a16:creationId xmlns:a16="http://schemas.microsoft.com/office/drawing/2014/main" id="{00000000-0008-0000-0600-00009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町の人口減少が続くと予想されているため、将来的に町税収入が下がることが見込まれる。人件費、物件費、補助費等、繰出金が前年度より大きく増加している。要因として人件費については、給与改定に伴う職員給料や期末手当の増加、会計年度任用職員（地域おこし協力隊を含む）の増員による報酬の増加、パートタイムの会計年度任用職員の処遇改善による期末勤勉手当の支給開始が考えられる。物件費の増については、新型コロナウイルスワクチン接種委託料が皆増したことが要因として考えられる。補助費等については、定額減税補足給付金の皆増、一部組事務組合の東河環境センター分担金が増加したためである。繰出金については、保険基盤安定負担金の増額に伴い、後期高齢者医療特別会計繰出金の大幅に増加したためであると考えら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静岡県東伊豆町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11,093
10,615
77.82
6,933,840
6,422,010
493,985
3,870,037
3,783,021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11.1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27115</xdr:rowOff>
    </xdr:from>
    <xdr:to>
      <xdr:col>24</xdr:col>
      <xdr:colOff>62865</xdr:colOff>
      <xdr:row>38</xdr:row>
      <xdr:rowOff>129794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42065"/>
          <a:ext cx="1270" cy="1302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133621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48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129794</xdr:rowOff>
    </xdr:from>
    <xdr:to>
      <xdr:col>24</xdr:col>
      <xdr:colOff>152400</xdr:colOff>
      <xdr:row>38</xdr:row>
      <xdr:rowOff>129794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44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145242</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17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27115</xdr:rowOff>
    </xdr:from>
    <xdr:to>
      <xdr:col>24</xdr:col>
      <xdr:colOff>152400</xdr:colOff>
      <xdr:row>31</xdr:row>
      <xdr:rowOff>27115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42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89408</xdr:rowOff>
    </xdr:from>
    <xdr:to>
      <xdr:col>24</xdr:col>
      <xdr:colOff>63500</xdr:colOff>
      <xdr:row>37</xdr:row>
      <xdr:rowOff>104648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61608"/>
          <a:ext cx="838200" cy="186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87774</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170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64897</xdr:rowOff>
    </xdr:from>
    <xdr:to>
      <xdr:col>24</xdr:col>
      <xdr:colOff>114300</xdr:colOff>
      <xdr:row>35</xdr:row>
      <xdr:rowOff>166497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6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104648</xdr:rowOff>
    </xdr:from>
    <xdr:to>
      <xdr:col>19</xdr:col>
      <xdr:colOff>177800</xdr:colOff>
      <xdr:row>37</xdr:row>
      <xdr:rowOff>132080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44829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130429</xdr:rowOff>
    </xdr:from>
    <xdr:to>
      <xdr:col>20</xdr:col>
      <xdr:colOff>38100</xdr:colOff>
      <xdr:row>36</xdr:row>
      <xdr:rowOff>60579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3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77106</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06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132080</xdr:rowOff>
    </xdr:from>
    <xdr:to>
      <xdr:col>15</xdr:col>
      <xdr:colOff>50800</xdr:colOff>
      <xdr:row>37</xdr:row>
      <xdr:rowOff>156273</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475730"/>
          <a:ext cx="889000" cy="24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144716</xdr:rowOff>
    </xdr:from>
    <xdr:to>
      <xdr:col>15</xdr:col>
      <xdr:colOff>101600</xdr:colOff>
      <xdr:row>36</xdr:row>
      <xdr:rowOff>74866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4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91393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20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147701</xdr:rowOff>
    </xdr:from>
    <xdr:to>
      <xdr:col>10</xdr:col>
      <xdr:colOff>114300</xdr:colOff>
      <xdr:row>37</xdr:row>
      <xdr:rowOff>156273</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491351"/>
          <a:ext cx="889000" cy="8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12509</xdr:rowOff>
    </xdr:from>
    <xdr:to>
      <xdr:col>10</xdr:col>
      <xdr:colOff>165100</xdr:colOff>
      <xdr:row>36</xdr:row>
      <xdr:rowOff>114109</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8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130636</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59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12128</xdr:rowOff>
    </xdr:from>
    <xdr:to>
      <xdr:col>6</xdr:col>
      <xdr:colOff>38100</xdr:colOff>
      <xdr:row>36</xdr:row>
      <xdr:rowOff>113728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8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130255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59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38608</xdr:rowOff>
    </xdr:from>
    <xdr:to>
      <xdr:col>24</xdr:col>
      <xdr:colOff>114300</xdr:colOff>
      <xdr:row>36</xdr:row>
      <xdr:rowOff>140208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10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17035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89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53848</xdr:rowOff>
    </xdr:from>
    <xdr:to>
      <xdr:col>20</xdr:col>
      <xdr:colOff>38100</xdr:colOff>
      <xdr:row>37</xdr:row>
      <xdr:rowOff>155448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397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146575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490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81280</xdr:rowOff>
    </xdr:from>
    <xdr:to>
      <xdr:col>15</xdr:col>
      <xdr:colOff>101600</xdr:colOff>
      <xdr:row>38</xdr:row>
      <xdr:rowOff>11430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42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2557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51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105473</xdr:rowOff>
    </xdr:from>
    <xdr:to>
      <xdr:col>10</xdr:col>
      <xdr:colOff>165100</xdr:colOff>
      <xdr:row>38</xdr:row>
      <xdr:rowOff>35623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449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26750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541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96901</xdr:rowOff>
    </xdr:from>
    <xdr:to>
      <xdr:col>6</xdr:col>
      <xdr:colOff>38100</xdr:colOff>
      <xdr:row>38</xdr:row>
      <xdr:rowOff>27051</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440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18178</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533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109519</xdr:rowOff>
    </xdr:from>
    <xdr:to>
      <xdr:col>24</xdr:col>
      <xdr:colOff>62865</xdr:colOff>
      <xdr:row>58</xdr:row>
      <xdr:rowOff>109203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53469"/>
          <a:ext cx="1270" cy="1199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113030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57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109203</xdr:rowOff>
    </xdr:from>
    <xdr:to>
      <xdr:col>24</xdr:col>
      <xdr:colOff>152400</xdr:colOff>
      <xdr:row>58</xdr:row>
      <xdr:rowOff>109203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53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56196</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628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685,843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109519</xdr:rowOff>
    </xdr:from>
    <xdr:to>
      <xdr:col>24</xdr:col>
      <xdr:colOff>152400</xdr:colOff>
      <xdr:row>51</xdr:row>
      <xdr:rowOff>109519</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53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74103</xdr:rowOff>
    </xdr:from>
    <xdr:to>
      <xdr:col>24</xdr:col>
      <xdr:colOff>63500</xdr:colOff>
      <xdr:row>57</xdr:row>
      <xdr:rowOff>88933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846753"/>
          <a:ext cx="838200" cy="14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20325</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929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41898</xdr:rowOff>
    </xdr:from>
    <xdr:to>
      <xdr:col>24</xdr:col>
      <xdr:colOff>114300</xdr:colOff>
      <xdr:row>57</xdr:row>
      <xdr:rowOff>143498</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1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88933</xdr:rowOff>
    </xdr:from>
    <xdr:to>
      <xdr:col>19</xdr:col>
      <xdr:colOff>177800</xdr:colOff>
      <xdr:row>57</xdr:row>
      <xdr:rowOff>118156</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861583"/>
          <a:ext cx="889000" cy="29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67231</xdr:rowOff>
    </xdr:from>
    <xdr:to>
      <xdr:col>20</xdr:col>
      <xdr:colOff>38100</xdr:colOff>
      <xdr:row>57</xdr:row>
      <xdr:rowOff>168831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3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159958</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932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118156</xdr:rowOff>
    </xdr:from>
    <xdr:to>
      <xdr:col>15</xdr:col>
      <xdr:colOff>50800</xdr:colOff>
      <xdr:row>57</xdr:row>
      <xdr:rowOff>121433</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890806"/>
          <a:ext cx="889000" cy="3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70454</xdr:rowOff>
    </xdr:from>
    <xdr:to>
      <xdr:col>15</xdr:col>
      <xdr:colOff>101600</xdr:colOff>
      <xdr:row>58</xdr:row>
      <xdr:rowOff>604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4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163181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935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34116</xdr:rowOff>
    </xdr:from>
    <xdr:to>
      <xdr:col>10</xdr:col>
      <xdr:colOff>114300</xdr:colOff>
      <xdr:row>57</xdr:row>
      <xdr:rowOff>121433</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806766"/>
          <a:ext cx="889000" cy="87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67270</xdr:rowOff>
    </xdr:from>
    <xdr:to>
      <xdr:col>10</xdr:col>
      <xdr:colOff>165100</xdr:colOff>
      <xdr:row>57</xdr:row>
      <xdr:rowOff>168870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39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13947</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615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70541</xdr:rowOff>
    </xdr:from>
    <xdr:to>
      <xdr:col>6</xdr:col>
      <xdr:colOff>38100</xdr:colOff>
      <xdr:row>57</xdr:row>
      <xdr:rowOff>691</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671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17218</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446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23303</xdr:rowOff>
    </xdr:from>
    <xdr:to>
      <xdr:col>24</xdr:col>
      <xdr:colOff>114300</xdr:colOff>
      <xdr:row>57</xdr:row>
      <xdr:rowOff>124903</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95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46180</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647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38133</xdr:rowOff>
    </xdr:from>
    <xdr:to>
      <xdr:col>20</xdr:col>
      <xdr:colOff>38100</xdr:colOff>
      <xdr:row>57</xdr:row>
      <xdr:rowOff>139733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10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156260</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586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67356</xdr:rowOff>
    </xdr:from>
    <xdr:to>
      <xdr:col>15</xdr:col>
      <xdr:colOff>101600</xdr:colOff>
      <xdr:row>57</xdr:row>
      <xdr:rowOff>168956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40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14033</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615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70633</xdr:rowOff>
    </xdr:from>
    <xdr:to>
      <xdr:col>10</xdr:col>
      <xdr:colOff>165100</xdr:colOff>
      <xdr:row>58</xdr:row>
      <xdr:rowOff>783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43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163360</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936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154766</xdr:rowOff>
    </xdr:from>
    <xdr:to>
      <xdr:col>6</xdr:col>
      <xdr:colOff>38100</xdr:colOff>
      <xdr:row>57</xdr:row>
      <xdr:rowOff>84916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755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76043</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848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65953</xdr:rowOff>
    </xdr:from>
    <xdr:to>
      <xdr:col>24</xdr:col>
      <xdr:colOff>62865</xdr:colOff>
      <xdr:row>77</xdr:row>
      <xdr:rowOff>87807</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410353"/>
          <a:ext cx="1270" cy="879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91634</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293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87807</xdr:rowOff>
    </xdr:from>
    <xdr:to>
      <xdr:col>24</xdr:col>
      <xdr:colOff>152400</xdr:colOff>
      <xdr:row>77</xdr:row>
      <xdr:rowOff>87807</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289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12630</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2185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341,130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65953</xdr:rowOff>
    </xdr:from>
    <xdr:to>
      <xdr:col>24</xdr:col>
      <xdr:colOff>152400</xdr:colOff>
      <xdr:row>72</xdr:row>
      <xdr:rowOff>65953</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410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74279</xdr:rowOff>
    </xdr:from>
    <xdr:to>
      <xdr:col>24</xdr:col>
      <xdr:colOff>63500</xdr:colOff>
      <xdr:row>77</xdr:row>
      <xdr:rowOff>78070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275929"/>
          <a:ext cx="838200" cy="3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139909</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272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117032</xdr:rowOff>
    </xdr:from>
    <xdr:to>
      <xdr:col>24</xdr:col>
      <xdr:colOff>114300</xdr:colOff>
      <xdr:row>76</xdr:row>
      <xdr:rowOff>47182</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75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78070</xdr:rowOff>
    </xdr:from>
    <xdr:to>
      <xdr:col>19</xdr:col>
      <xdr:colOff>177800</xdr:colOff>
      <xdr:row>77</xdr:row>
      <xdr:rowOff>142763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279720"/>
          <a:ext cx="889000" cy="64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169706</xdr:rowOff>
    </xdr:from>
    <xdr:to>
      <xdr:col>20</xdr:col>
      <xdr:colOff>38100</xdr:colOff>
      <xdr:row>76</xdr:row>
      <xdr:rowOff>99856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028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116382</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803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107321</xdr:rowOff>
    </xdr:from>
    <xdr:to>
      <xdr:col>15</xdr:col>
      <xdr:colOff>50800</xdr:colOff>
      <xdr:row>77</xdr:row>
      <xdr:rowOff>142763</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3308971"/>
          <a:ext cx="889000" cy="35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44647</xdr:rowOff>
    </xdr:from>
    <xdr:to>
      <xdr:col>15</xdr:col>
      <xdr:colOff>101600</xdr:colOff>
      <xdr:row>76</xdr:row>
      <xdr:rowOff>146247</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074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162775</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850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107321</xdr:rowOff>
    </xdr:from>
    <xdr:to>
      <xdr:col>10</xdr:col>
      <xdr:colOff>114300</xdr:colOff>
      <xdr:row>78</xdr:row>
      <xdr:rowOff>51442</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308971"/>
          <a:ext cx="889000" cy="115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14728</xdr:rowOff>
    </xdr:from>
    <xdr:to>
      <xdr:col>10</xdr:col>
      <xdr:colOff>165100</xdr:colOff>
      <xdr:row>76</xdr:row>
      <xdr:rowOff>116328</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044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132856</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2820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131936</xdr:rowOff>
    </xdr:from>
    <xdr:to>
      <xdr:col>6</xdr:col>
      <xdr:colOff>38100</xdr:colOff>
      <xdr:row>77</xdr:row>
      <xdr:rowOff>62086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162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78613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2937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23479</xdr:rowOff>
    </xdr:from>
    <xdr:to>
      <xdr:col>24</xdr:col>
      <xdr:colOff>114300</xdr:colOff>
      <xdr:row>77</xdr:row>
      <xdr:rowOff>125079</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225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109856</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140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27270</xdr:rowOff>
    </xdr:from>
    <xdr:to>
      <xdr:col>20</xdr:col>
      <xdr:colOff>38100</xdr:colOff>
      <xdr:row>77</xdr:row>
      <xdr:rowOff>128870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22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119997</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321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91963</xdr:rowOff>
    </xdr:from>
    <xdr:to>
      <xdr:col>15</xdr:col>
      <xdr:colOff>101600</xdr:colOff>
      <xdr:row>78</xdr:row>
      <xdr:rowOff>22113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29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13240</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386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56521</xdr:rowOff>
    </xdr:from>
    <xdr:to>
      <xdr:col>10</xdr:col>
      <xdr:colOff>165100</xdr:colOff>
      <xdr:row>77</xdr:row>
      <xdr:rowOff>158121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258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149248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350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642</xdr:rowOff>
    </xdr:from>
    <xdr:to>
      <xdr:col>6</xdr:col>
      <xdr:colOff>38100</xdr:colOff>
      <xdr:row>78</xdr:row>
      <xdr:rowOff>102242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373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93369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466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89660</xdr:rowOff>
    </xdr:from>
    <xdr:to>
      <xdr:col>24</xdr:col>
      <xdr:colOff>62865</xdr:colOff>
      <xdr:row>98</xdr:row>
      <xdr:rowOff>15478</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691610"/>
          <a:ext cx="1270" cy="1125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19305</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21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15478</xdr:rowOff>
    </xdr:from>
    <xdr:to>
      <xdr:col>24</xdr:col>
      <xdr:colOff>152400</xdr:colOff>
      <xdr:row>98</xdr:row>
      <xdr:rowOff>15478</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17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36337</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466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273,445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89660</xdr:rowOff>
    </xdr:from>
    <xdr:to>
      <xdr:col>24</xdr:col>
      <xdr:colOff>152400</xdr:colOff>
      <xdr:row>91</xdr:row>
      <xdr:rowOff>89660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691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11610</xdr:rowOff>
    </xdr:from>
    <xdr:to>
      <xdr:col>24</xdr:col>
      <xdr:colOff>63500</xdr:colOff>
      <xdr:row>97</xdr:row>
      <xdr:rowOff>16873</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3797300" y="16642260"/>
          <a:ext cx="838200" cy="5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119815</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4075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96938</xdr:rowOff>
    </xdr:from>
    <xdr:to>
      <xdr:col>24</xdr:col>
      <xdr:colOff>114300</xdr:colOff>
      <xdr:row>97</xdr:row>
      <xdr:rowOff>27088</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556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16873</xdr:rowOff>
    </xdr:from>
    <xdr:to>
      <xdr:col>19</xdr:col>
      <xdr:colOff>177800</xdr:colOff>
      <xdr:row>97</xdr:row>
      <xdr:rowOff>34860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2908300" y="16647523"/>
          <a:ext cx="889000" cy="17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117658</xdr:rowOff>
    </xdr:from>
    <xdr:to>
      <xdr:col>20</xdr:col>
      <xdr:colOff>38100</xdr:colOff>
      <xdr:row>97</xdr:row>
      <xdr:rowOff>47808</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576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64335</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352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34860</xdr:rowOff>
    </xdr:from>
    <xdr:to>
      <xdr:col>15</xdr:col>
      <xdr:colOff>50800</xdr:colOff>
      <xdr:row>97</xdr:row>
      <xdr:rowOff>55145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019300" y="16665510"/>
          <a:ext cx="889000" cy="20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115463</xdr:rowOff>
    </xdr:from>
    <xdr:to>
      <xdr:col>15</xdr:col>
      <xdr:colOff>101600</xdr:colOff>
      <xdr:row>97</xdr:row>
      <xdr:rowOff>45613</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574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62140</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349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55145</xdr:rowOff>
    </xdr:from>
    <xdr:to>
      <xdr:col>10</xdr:col>
      <xdr:colOff>114300</xdr:colOff>
      <xdr:row>97</xdr:row>
      <xdr:rowOff>116945</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1130300" y="16685795"/>
          <a:ext cx="889000" cy="61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121041</xdr:rowOff>
    </xdr:from>
    <xdr:to>
      <xdr:col>10</xdr:col>
      <xdr:colOff>165100</xdr:colOff>
      <xdr:row>97</xdr:row>
      <xdr:rowOff>51191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580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67718</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355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153064</xdr:rowOff>
    </xdr:from>
    <xdr:to>
      <xdr:col>6</xdr:col>
      <xdr:colOff>38100</xdr:colOff>
      <xdr:row>97</xdr:row>
      <xdr:rowOff>83214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61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99741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387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132260</xdr:rowOff>
    </xdr:from>
    <xdr:to>
      <xdr:col>24</xdr:col>
      <xdr:colOff>114300</xdr:colOff>
      <xdr:row>97</xdr:row>
      <xdr:rowOff>62410</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59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110687</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569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137523</xdr:rowOff>
    </xdr:from>
    <xdr:to>
      <xdr:col>20</xdr:col>
      <xdr:colOff>38100</xdr:colOff>
      <xdr:row>97</xdr:row>
      <xdr:rowOff>67673</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596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58800</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689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155510</xdr:rowOff>
    </xdr:from>
    <xdr:to>
      <xdr:col>15</xdr:col>
      <xdr:colOff>101600</xdr:colOff>
      <xdr:row>97</xdr:row>
      <xdr:rowOff>85660</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614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76787</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707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4345</xdr:rowOff>
    </xdr:from>
    <xdr:to>
      <xdr:col>10</xdr:col>
      <xdr:colOff>165100</xdr:colOff>
      <xdr:row>97</xdr:row>
      <xdr:rowOff>105945</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634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97072</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727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66145</xdr:rowOff>
    </xdr:from>
    <xdr:to>
      <xdr:col>6</xdr:col>
      <xdr:colOff>38100</xdr:colOff>
      <xdr:row>97</xdr:row>
      <xdr:rowOff>167745</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69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158872</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789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25727</xdr:rowOff>
    </xdr:from>
    <xdr:to>
      <xdr:col>54</xdr:col>
      <xdr:colOff>189865</xdr:colOff>
      <xdr:row>39</xdr:row>
      <xdr:rowOff>98878</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340677"/>
          <a:ext cx="1270" cy="1444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143854</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115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25727</xdr:rowOff>
    </xdr:from>
    <xdr:to>
      <xdr:col>55</xdr:col>
      <xdr:colOff>88900</xdr:colOff>
      <xdr:row>31</xdr:row>
      <xdr:rowOff>25727</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340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95122</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43877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72245</xdr:rowOff>
    </xdr:from>
    <xdr:to>
      <xdr:col>55</xdr:col>
      <xdr:colOff>50800</xdr:colOff>
      <xdr:row>39</xdr:row>
      <xdr:rowOff>2395</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58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68980</xdr:rowOff>
    </xdr:from>
    <xdr:to>
      <xdr:col>50</xdr:col>
      <xdr:colOff>165100</xdr:colOff>
      <xdr:row>38</xdr:row>
      <xdr:rowOff>170580</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5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15656</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3593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31424</xdr:rowOff>
    </xdr:from>
    <xdr:to>
      <xdr:col>46</xdr:col>
      <xdr:colOff>38100</xdr:colOff>
      <xdr:row>38</xdr:row>
      <xdr:rowOff>133024</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54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149550</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3217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149969</xdr:rowOff>
    </xdr:from>
    <xdr:to>
      <xdr:col>41</xdr:col>
      <xdr:colOff>101600</xdr:colOff>
      <xdr:row>38</xdr:row>
      <xdr:rowOff>80119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49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96646</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2688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49058</xdr:rowOff>
    </xdr:from>
    <xdr:to>
      <xdr:col>36</xdr:col>
      <xdr:colOff>165100</xdr:colOff>
      <xdr:row>38</xdr:row>
      <xdr:rowOff>150658</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56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167185</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3393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73546</xdr:rowOff>
    </xdr:from>
    <xdr:to>
      <xdr:col>54</xdr:col>
      <xdr:colOff>189865</xdr:colOff>
      <xdr:row>59</xdr:row>
      <xdr:rowOff>31966</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646046"/>
          <a:ext cx="1270" cy="1501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35793</xdr:rowOff>
    </xdr:from>
    <xdr:ext cx="378565"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513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31966</xdr:rowOff>
    </xdr:from>
    <xdr:to>
      <xdr:col>55</xdr:col>
      <xdr:colOff>88900</xdr:colOff>
      <xdr:row>59</xdr:row>
      <xdr:rowOff>31966</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47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20223</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421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119,209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73546</xdr:rowOff>
    </xdr:from>
    <xdr:to>
      <xdr:col>55</xdr:col>
      <xdr:colOff>88900</xdr:colOff>
      <xdr:row>50</xdr:row>
      <xdr:rowOff>73546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646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70155</xdr:rowOff>
    </xdr:from>
    <xdr:to>
      <xdr:col>55</xdr:col>
      <xdr:colOff>0</xdr:colOff>
      <xdr:row>58</xdr:row>
      <xdr:rowOff>89040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10014255"/>
          <a:ext cx="838200" cy="18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134180</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5639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111303</xdr:rowOff>
    </xdr:from>
    <xdr:to>
      <xdr:col>55</xdr:col>
      <xdr:colOff>50800</xdr:colOff>
      <xdr:row>57</xdr:row>
      <xdr:rowOff>41453</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712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37161</xdr:rowOff>
    </xdr:from>
    <xdr:to>
      <xdr:col>50</xdr:col>
      <xdr:colOff>114300</xdr:colOff>
      <xdr:row>58</xdr:row>
      <xdr:rowOff>89040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8750300" y="9981261"/>
          <a:ext cx="889000" cy="51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117437</xdr:rowOff>
    </xdr:from>
    <xdr:to>
      <xdr:col>50</xdr:col>
      <xdr:colOff>165100</xdr:colOff>
      <xdr:row>57</xdr:row>
      <xdr:rowOff>47587</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718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64114</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493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37161</xdr:rowOff>
    </xdr:from>
    <xdr:to>
      <xdr:col>45</xdr:col>
      <xdr:colOff>177800</xdr:colOff>
      <xdr:row>58</xdr:row>
      <xdr:rowOff>71133</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9981261"/>
          <a:ext cx="889000" cy="33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110706</xdr:rowOff>
    </xdr:from>
    <xdr:to>
      <xdr:col>46</xdr:col>
      <xdr:colOff>38100</xdr:colOff>
      <xdr:row>57</xdr:row>
      <xdr:rowOff>40856</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71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57383</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487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71133</xdr:rowOff>
    </xdr:from>
    <xdr:to>
      <xdr:col>41</xdr:col>
      <xdr:colOff>50800</xdr:colOff>
      <xdr:row>58</xdr:row>
      <xdr:rowOff>76924</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10015233"/>
          <a:ext cx="889000" cy="5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123990</xdr:rowOff>
    </xdr:from>
    <xdr:to>
      <xdr:col>41</xdr:col>
      <xdr:colOff>101600</xdr:colOff>
      <xdr:row>57</xdr:row>
      <xdr:rowOff>54140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72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70667</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500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87211</xdr:rowOff>
    </xdr:from>
    <xdr:to>
      <xdr:col>36</xdr:col>
      <xdr:colOff>165100</xdr:colOff>
      <xdr:row>57</xdr:row>
      <xdr:rowOff>17361</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688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33888</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463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19355</xdr:rowOff>
    </xdr:from>
    <xdr:to>
      <xdr:col>55</xdr:col>
      <xdr:colOff>50800</xdr:colOff>
      <xdr:row>58</xdr:row>
      <xdr:rowOff>120955</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963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169232</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941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38240</xdr:rowOff>
    </xdr:from>
    <xdr:to>
      <xdr:col>50</xdr:col>
      <xdr:colOff>165100</xdr:colOff>
      <xdr:row>58</xdr:row>
      <xdr:rowOff>139840</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982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130967</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04428" y="10075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157811</xdr:rowOff>
    </xdr:from>
    <xdr:to>
      <xdr:col>46</xdr:col>
      <xdr:colOff>38100</xdr:colOff>
      <xdr:row>58</xdr:row>
      <xdr:rowOff>87961</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93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79088</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10023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20333</xdr:rowOff>
    </xdr:from>
    <xdr:to>
      <xdr:col>41</xdr:col>
      <xdr:colOff>101600</xdr:colOff>
      <xdr:row>58</xdr:row>
      <xdr:rowOff>121933</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964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113060</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10057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26124</xdr:rowOff>
    </xdr:from>
    <xdr:to>
      <xdr:col>36</xdr:col>
      <xdr:colOff>165100</xdr:colOff>
      <xdr:row>58</xdr:row>
      <xdr:rowOff>127724</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970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118851</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10062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113605</xdr:rowOff>
    </xdr:from>
    <xdr:to>
      <xdr:col>54</xdr:col>
      <xdr:colOff>189865</xdr:colOff>
      <xdr:row>79</xdr:row>
      <xdr:rowOff>37215</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115105"/>
          <a:ext cx="1270" cy="146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41042</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85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37215</xdr:rowOff>
    </xdr:from>
    <xdr:to>
      <xdr:col>55</xdr:col>
      <xdr:colOff>88900</xdr:colOff>
      <xdr:row>79</xdr:row>
      <xdr:rowOff>37215</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81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60282</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890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386,849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113605</xdr:rowOff>
    </xdr:from>
    <xdr:to>
      <xdr:col>55</xdr:col>
      <xdr:colOff>88900</xdr:colOff>
      <xdr:row>70</xdr:row>
      <xdr:rowOff>113605</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115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124262</xdr:rowOff>
    </xdr:from>
    <xdr:to>
      <xdr:col>55</xdr:col>
      <xdr:colOff>0</xdr:colOff>
      <xdr:row>78</xdr:row>
      <xdr:rowOff>128563</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497362"/>
          <a:ext cx="838200" cy="4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71896</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444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93469</xdr:rowOff>
    </xdr:from>
    <xdr:to>
      <xdr:col>55</xdr:col>
      <xdr:colOff>50800</xdr:colOff>
      <xdr:row>79</xdr:row>
      <xdr:rowOff>23619</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466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108145</xdr:rowOff>
    </xdr:from>
    <xdr:to>
      <xdr:col>50</xdr:col>
      <xdr:colOff>114300</xdr:colOff>
      <xdr:row>78</xdr:row>
      <xdr:rowOff>124262</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481245"/>
          <a:ext cx="889000" cy="16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86328</xdr:rowOff>
    </xdr:from>
    <xdr:to>
      <xdr:col>50</xdr:col>
      <xdr:colOff>165100</xdr:colOff>
      <xdr:row>79</xdr:row>
      <xdr:rowOff>16478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45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7605</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552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108145</xdr:rowOff>
    </xdr:from>
    <xdr:to>
      <xdr:col>45</xdr:col>
      <xdr:colOff>177800</xdr:colOff>
      <xdr:row>78</xdr:row>
      <xdr:rowOff>108412</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481245"/>
          <a:ext cx="889000" cy="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60858</xdr:rowOff>
    </xdr:from>
    <xdr:to>
      <xdr:col>46</xdr:col>
      <xdr:colOff>38100</xdr:colOff>
      <xdr:row>78</xdr:row>
      <xdr:rowOff>162458</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43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153585</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52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97135</xdr:rowOff>
    </xdr:from>
    <xdr:to>
      <xdr:col>41</xdr:col>
      <xdr:colOff>50800</xdr:colOff>
      <xdr:row>78</xdr:row>
      <xdr:rowOff>108412</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470235"/>
          <a:ext cx="889000" cy="11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64638</xdr:rowOff>
    </xdr:from>
    <xdr:to>
      <xdr:col>41</xdr:col>
      <xdr:colOff>101600</xdr:colOff>
      <xdr:row>78</xdr:row>
      <xdr:rowOff>166238</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43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157365</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530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55254</xdr:rowOff>
    </xdr:from>
    <xdr:to>
      <xdr:col>36</xdr:col>
      <xdr:colOff>165100</xdr:colOff>
      <xdr:row>78</xdr:row>
      <xdr:rowOff>156854</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42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147981</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52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77763</xdr:rowOff>
    </xdr:from>
    <xdr:to>
      <xdr:col>55</xdr:col>
      <xdr:colOff>50800</xdr:colOff>
      <xdr:row>79</xdr:row>
      <xdr:rowOff>7913</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450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37140</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238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73462</xdr:rowOff>
    </xdr:from>
    <xdr:to>
      <xdr:col>50</xdr:col>
      <xdr:colOff>165100</xdr:colOff>
      <xdr:row>79</xdr:row>
      <xdr:rowOff>3612</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446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20139</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3221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57345</xdr:rowOff>
    </xdr:from>
    <xdr:to>
      <xdr:col>46</xdr:col>
      <xdr:colOff>38100</xdr:colOff>
      <xdr:row>78</xdr:row>
      <xdr:rowOff>158945</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43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4022</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3205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57612</xdr:rowOff>
    </xdr:from>
    <xdr:to>
      <xdr:col>41</xdr:col>
      <xdr:colOff>101600</xdr:colOff>
      <xdr:row>78</xdr:row>
      <xdr:rowOff>159212</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430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4289</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3205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46335</xdr:rowOff>
    </xdr:from>
    <xdr:to>
      <xdr:col>36</xdr:col>
      <xdr:colOff>165100</xdr:colOff>
      <xdr:row>78</xdr:row>
      <xdr:rowOff>147935</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419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164462</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3194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129040</xdr:rowOff>
    </xdr:from>
    <xdr:to>
      <xdr:col>54</xdr:col>
      <xdr:colOff>189865</xdr:colOff>
      <xdr:row>99</xdr:row>
      <xdr:rowOff>40680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559540"/>
          <a:ext cx="1270" cy="1454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44507</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7018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40680</xdr:rowOff>
    </xdr:from>
    <xdr:to>
      <xdr:col>55</xdr:col>
      <xdr:colOff>88900</xdr:colOff>
      <xdr:row>99</xdr:row>
      <xdr:rowOff>40680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701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75717</xdr:rowOff>
    </xdr:from>
    <xdr:ext cx="599010"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334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463,264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129040</xdr:rowOff>
    </xdr:from>
    <xdr:to>
      <xdr:col>55</xdr:col>
      <xdr:colOff>88900</xdr:colOff>
      <xdr:row>90</xdr:row>
      <xdr:rowOff>129040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55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6857</xdr:rowOff>
    </xdr:from>
    <xdr:to>
      <xdr:col>55</xdr:col>
      <xdr:colOff>0</xdr:colOff>
      <xdr:row>99</xdr:row>
      <xdr:rowOff>20332</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9639300" y="16980407"/>
          <a:ext cx="838200" cy="13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4522</xdr:rowOff>
    </xdr:from>
    <xdr:ext cx="534377"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635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153095</xdr:rowOff>
    </xdr:from>
    <xdr:to>
      <xdr:col>55</xdr:col>
      <xdr:colOff>50800</xdr:colOff>
      <xdr:row>98</xdr:row>
      <xdr:rowOff>83245</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78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6857</xdr:rowOff>
    </xdr:from>
    <xdr:to>
      <xdr:col>50</xdr:col>
      <xdr:colOff>114300</xdr:colOff>
      <xdr:row>99</xdr:row>
      <xdr:rowOff>13843</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8750300" y="16980407"/>
          <a:ext cx="889000" cy="6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170112</xdr:rowOff>
    </xdr:from>
    <xdr:to>
      <xdr:col>50</xdr:col>
      <xdr:colOff>165100</xdr:colOff>
      <xdr:row>98</xdr:row>
      <xdr:rowOff>100262</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800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116789</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72111" y="1657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13843</xdr:rowOff>
    </xdr:from>
    <xdr:to>
      <xdr:col>45</xdr:col>
      <xdr:colOff>177800</xdr:colOff>
      <xdr:row>99</xdr:row>
      <xdr:rowOff>24957</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7861300" y="16987393"/>
          <a:ext cx="889000" cy="11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11450</xdr:rowOff>
    </xdr:from>
    <xdr:to>
      <xdr:col>46</xdr:col>
      <xdr:colOff>38100</xdr:colOff>
      <xdr:row>98</xdr:row>
      <xdr:rowOff>113050</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129577</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83111" y="16588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169190</xdr:rowOff>
    </xdr:from>
    <xdr:to>
      <xdr:col>41</xdr:col>
      <xdr:colOff>50800</xdr:colOff>
      <xdr:row>99</xdr:row>
      <xdr:rowOff>24957</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6972300" y="16971290"/>
          <a:ext cx="889000" cy="27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21225</xdr:rowOff>
    </xdr:from>
    <xdr:to>
      <xdr:col>41</xdr:col>
      <xdr:colOff>101600</xdr:colOff>
      <xdr:row>98</xdr:row>
      <xdr:rowOff>122825</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82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139352</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94111" y="16598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13351</xdr:rowOff>
    </xdr:from>
    <xdr:to>
      <xdr:col>36</xdr:col>
      <xdr:colOff>165100</xdr:colOff>
      <xdr:row>98</xdr:row>
      <xdr:rowOff>114951</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6815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131478</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05111" y="16590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140982</xdr:rowOff>
    </xdr:from>
    <xdr:to>
      <xdr:col>55</xdr:col>
      <xdr:colOff>50800</xdr:colOff>
      <xdr:row>99</xdr:row>
      <xdr:rowOff>71132</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6943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55909</xdr:rowOff>
    </xdr:from>
    <xdr:ext cx="534377"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6858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127507</xdr:rowOff>
    </xdr:from>
    <xdr:to>
      <xdr:col>50</xdr:col>
      <xdr:colOff>165100</xdr:colOff>
      <xdr:row>99</xdr:row>
      <xdr:rowOff>57657</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6929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48784</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72111" y="17022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134493</xdr:rowOff>
    </xdr:from>
    <xdr:to>
      <xdr:col>46</xdr:col>
      <xdr:colOff>38100</xdr:colOff>
      <xdr:row>99</xdr:row>
      <xdr:rowOff>64643</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6936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55770</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83111" y="17029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145607</xdr:rowOff>
    </xdr:from>
    <xdr:to>
      <xdr:col>41</xdr:col>
      <xdr:colOff>101600</xdr:colOff>
      <xdr:row>99</xdr:row>
      <xdr:rowOff>75757</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6947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66884</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94111" y="17040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118390</xdr:rowOff>
    </xdr:from>
    <xdr:to>
      <xdr:col>36</xdr:col>
      <xdr:colOff>165100</xdr:colOff>
      <xdr:row>99</xdr:row>
      <xdr:rowOff>48540</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692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39667</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05111" y="17013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107582</xdr:rowOff>
    </xdr:from>
    <xdr:to>
      <xdr:col>85</xdr:col>
      <xdr:colOff>126364</xdr:colOff>
      <xdr:row>38</xdr:row>
      <xdr:rowOff>42692</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079632"/>
          <a:ext cx="1269" cy="1478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46519</xdr:rowOff>
    </xdr:from>
    <xdr:ext cx="534377"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561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42692</xdr:rowOff>
    </xdr:from>
    <xdr:to>
      <xdr:col>86</xdr:col>
      <xdr:colOff>25400</xdr:colOff>
      <xdr:row>38</xdr:row>
      <xdr:rowOff>42692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557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54259</xdr:rowOff>
    </xdr:from>
    <xdr:ext cx="599010"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4854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104,467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107582</xdr:rowOff>
    </xdr:from>
    <xdr:to>
      <xdr:col>86</xdr:col>
      <xdr:colOff>25400</xdr:colOff>
      <xdr:row>29</xdr:row>
      <xdr:rowOff>107582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079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58531</xdr:rowOff>
    </xdr:from>
    <xdr:to>
      <xdr:col>85</xdr:col>
      <xdr:colOff>127000</xdr:colOff>
      <xdr:row>36</xdr:row>
      <xdr:rowOff>68164</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5481300" y="6230731"/>
          <a:ext cx="838200" cy="9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23256</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1954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44829</xdr:rowOff>
    </xdr:from>
    <xdr:to>
      <xdr:col>85</xdr:col>
      <xdr:colOff>177800</xdr:colOff>
      <xdr:row>36</xdr:row>
      <xdr:rowOff>146429</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217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41680</xdr:rowOff>
    </xdr:from>
    <xdr:to>
      <xdr:col>81</xdr:col>
      <xdr:colOff>50800</xdr:colOff>
      <xdr:row>36</xdr:row>
      <xdr:rowOff>68164</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4592300" y="6213880"/>
          <a:ext cx="889000" cy="26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86630</xdr:rowOff>
    </xdr:from>
    <xdr:to>
      <xdr:col>81</xdr:col>
      <xdr:colOff>101600</xdr:colOff>
      <xdr:row>37</xdr:row>
      <xdr:rowOff>16780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25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7907</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351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41680</xdr:rowOff>
    </xdr:from>
    <xdr:to>
      <xdr:col>76</xdr:col>
      <xdr:colOff>114300</xdr:colOff>
      <xdr:row>36</xdr:row>
      <xdr:rowOff>73210</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3703300" y="6213880"/>
          <a:ext cx="889000" cy="31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118079</xdr:rowOff>
    </xdr:from>
    <xdr:to>
      <xdr:col>76</xdr:col>
      <xdr:colOff>165100</xdr:colOff>
      <xdr:row>37</xdr:row>
      <xdr:rowOff>48229</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290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39356</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383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74745</xdr:rowOff>
    </xdr:from>
    <xdr:to>
      <xdr:col>71</xdr:col>
      <xdr:colOff>177800</xdr:colOff>
      <xdr:row>36</xdr:row>
      <xdr:rowOff>73210</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2814300" y="6075495"/>
          <a:ext cx="889000" cy="169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93635</xdr:rowOff>
    </xdr:from>
    <xdr:to>
      <xdr:col>72</xdr:col>
      <xdr:colOff>38100</xdr:colOff>
      <xdr:row>37</xdr:row>
      <xdr:rowOff>23785</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26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14912</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358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36469</xdr:rowOff>
    </xdr:from>
    <xdr:to>
      <xdr:col>67</xdr:col>
      <xdr:colOff>101600</xdr:colOff>
      <xdr:row>36</xdr:row>
      <xdr:rowOff>138069</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208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129196</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6301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7731</xdr:rowOff>
    </xdr:from>
    <xdr:to>
      <xdr:col>85</xdr:col>
      <xdr:colOff>177800</xdr:colOff>
      <xdr:row>36</xdr:row>
      <xdr:rowOff>109331</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617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30608</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6031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17364</xdr:rowOff>
    </xdr:from>
    <xdr:to>
      <xdr:col>81</xdr:col>
      <xdr:colOff>101600</xdr:colOff>
      <xdr:row>36</xdr:row>
      <xdr:rowOff>118964</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18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135491</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5964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162330</xdr:rowOff>
    </xdr:from>
    <xdr:to>
      <xdr:col>76</xdr:col>
      <xdr:colOff>165100</xdr:colOff>
      <xdr:row>36</xdr:row>
      <xdr:rowOff>92480</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16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109007</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5938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22410</xdr:rowOff>
    </xdr:from>
    <xdr:to>
      <xdr:col>72</xdr:col>
      <xdr:colOff>38100</xdr:colOff>
      <xdr:row>36</xdr:row>
      <xdr:rowOff>124010</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194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140537</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5969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23945</xdr:rowOff>
    </xdr:from>
    <xdr:to>
      <xdr:col>67</xdr:col>
      <xdr:colOff>101600</xdr:colOff>
      <xdr:row>35</xdr:row>
      <xdr:rowOff>125545</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02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142072</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5799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119135</xdr:rowOff>
    </xdr:from>
    <xdr:to>
      <xdr:col>85</xdr:col>
      <xdr:colOff>126364</xdr:colOff>
      <xdr:row>57</xdr:row>
      <xdr:rowOff>142027</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863085"/>
          <a:ext cx="1269" cy="1051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145854</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9918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142027</xdr:rowOff>
    </xdr:from>
    <xdr:to>
      <xdr:col>86</xdr:col>
      <xdr:colOff>25400</xdr:colOff>
      <xdr:row>57</xdr:row>
      <xdr:rowOff>142027</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9914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65812</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638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266,998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119135</xdr:rowOff>
    </xdr:from>
    <xdr:to>
      <xdr:col>86</xdr:col>
      <xdr:colOff>25400</xdr:colOff>
      <xdr:row>51</xdr:row>
      <xdr:rowOff>119135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863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95059</xdr:rowOff>
    </xdr:from>
    <xdr:to>
      <xdr:col>85</xdr:col>
      <xdr:colOff>127000</xdr:colOff>
      <xdr:row>57</xdr:row>
      <xdr:rowOff>145923</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5481300" y="9867709"/>
          <a:ext cx="838200" cy="50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44820</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4745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21943</xdr:rowOff>
    </xdr:from>
    <xdr:to>
      <xdr:col>85</xdr:col>
      <xdr:colOff>177800</xdr:colOff>
      <xdr:row>56</xdr:row>
      <xdr:rowOff>123543</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137204</xdr:rowOff>
    </xdr:from>
    <xdr:to>
      <xdr:col>81</xdr:col>
      <xdr:colOff>50800</xdr:colOff>
      <xdr:row>57</xdr:row>
      <xdr:rowOff>145923</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4592300" y="9909854"/>
          <a:ext cx="889000" cy="8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64463</xdr:rowOff>
    </xdr:from>
    <xdr:to>
      <xdr:col>81</xdr:col>
      <xdr:colOff>101600</xdr:colOff>
      <xdr:row>56</xdr:row>
      <xdr:rowOff>166063</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66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11140</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440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137204</xdr:rowOff>
    </xdr:from>
    <xdr:to>
      <xdr:col>76</xdr:col>
      <xdr:colOff>114300</xdr:colOff>
      <xdr:row>57</xdr:row>
      <xdr:rowOff>157911</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3703300" y="9909854"/>
          <a:ext cx="889000" cy="20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112588</xdr:rowOff>
    </xdr:from>
    <xdr:to>
      <xdr:col>76</xdr:col>
      <xdr:colOff>165100</xdr:colOff>
      <xdr:row>57</xdr:row>
      <xdr:rowOff>42738</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71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59265</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48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81179</xdr:rowOff>
    </xdr:from>
    <xdr:to>
      <xdr:col>71</xdr:col>
      <xdr:colOff>177800</xdr:colOff>
      <xdr:row>57</xdr:row>
      <xdr:rowOff>157911</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2814300" y="9853829"/>
          <a:ext cx="889000" cy="76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115157</xdr:rowOff>
    </xdr:from>
    <xdr:to>
      <xdr:col>72</xdr:col>
      <xdr:colOff>38100</xdr:colOff>
      <xdr:row>57</xdr:row>
      <xdr:rowOff>45307</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71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61834</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491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65610</xdr:rowOff>
    </xdr:from>
    <xdr:to>
      <xdr:col>67</xdr:col>
      <xdr:colOff>101600</xdr:colOff>
      <xdr:row>56</xdr:row>
      <xdr:rowOff>167210</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66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12287</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442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44259</xdr:rowOff>
    </xdr:from>
    <xdr:to>
      <xdr:col>85</xdr:col>
      <xdr:colOff>177800</xdr:colOff>
      <xdr:row>57</xdr:row>
      <xdr:rowOff>145859</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816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130636</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731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95123</xdr:rowOff>
    </xdr:from>
    <xdr:to>
      <xdr:col>81</xdr:col>
      <xdr:colOff>101600</xdr:colOff>
      <xdr:row>58</xdr:row>
      <xdr:rowOff>25273</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867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16400</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9960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86404</xdr:rowOff>
    </xdr:from>
    <xdr:to>
      <xdr:col>76</xdr:col>
      <xdr:colOff>165100</xdr:colOff>
      <xdr:row>58</xdr:row>
      <xdr:rowOff>16554</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859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7681</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9951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107111</xdr:rowOff>
    </xdr:from>
    <xdr:to>
      <xdr:col>72</xdr:col>
      <xdr:colOff>38100</xdr:colOff>
      <xdr:row>58</xdr:row>
      <xdr:rowOff>37261</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87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28388</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9972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30379</xdr:rowOff>
    </xdr:from>
    <xdr:to>
      <xdr:col>67</xdr:col>
      <xdr:colOff>101600</xdr:colOff>
      <xdr:row>57</xdr:row>
      <xdr:rowOff>131979</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803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123106</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9895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57793</xdr:rowOff>
    </xdr:from>
    <xdr:to>
      <xdr:col>85</xdr:col>
      <xdr:colOff>126364</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6317595" y="12230743"/>
          <a:ext cx="1269" cy="1282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6" name="災害復旧費最小値テキスト">
          <a:extLst>
            <a:ext uri="{FF2B5EF4-FFF2-40B4-BE49-F238E27FC236}">
              <a16:creationId xmlns:a16="http://schemas.microsoft.com/office/drawing/2014/main" id="{00000000-0008-0000-0700-000072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4470</xdr:rowOff>
    </xdr:from>
    <xdr:ext cx="534377" cy="259045"/>
    <xdr:sp macro="" textlink="">
      <xdr:nvSpPr>
        <xdr:cNvPr id="628" name="災害復旧費最大値テキスト">
          <a:extLst>
            <a:ext uri="{FF2B5EF4-FFF2-40B4-BE49-F238E27FC236}">
              <a16:creationId xmlns:a16="http://schemas.microsoft.com/office/drawing/2014/main" id="{00000000-0008-0000-0700-000074020000}"/>
            </a:ext>
          </a:extLst>
        </xdr:cNvPr>
        <xdr:cNvSpPr txBox="1"/>
      </xdr:nvSpPr>
      <xdr:spPr>
        <a:xfrm>
          <a:off x="16370300" y="12005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56,083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57793</xdr:rowOff>
    </xdr:from>
    <xdr:to>
      <xdr:col>86</xdr:col>
      <xdr:colOff>25400</xdr:colOff>
      <xdr:row>71</xdr:row>
      <xdr:rowOff>57793</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2230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28874</xdr:rowOff>
    </xdr:from>
    <xdr:to>
      <xdr:col>85</xdr:col>
      <xdr:colOff>127000</xdr:colOff>
      <xdr:row>78</xdr:row>
      <xdr:rowOff>125915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5481300" y="13401974"/>
          <a:ext cx="838200" cy="97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6222</xdr:rowOff>
    </xdr:from>
    <xdr:ext cx="469744" cy="259045"/>
    <xdr:sp macro="" textlink="">
      <xdr:nvSpPr>
        <xdr:cNvPr id="631" name="災害復旧費平均値テキスト">
          <a:extLst>
            <a:ext uri="{FF2B5EF4-FFF2-40B4-BE49-F238E27FC236}">
              <a16:creationId xmlns:a16="http://schemas.microsoft.com/office/drawing/2014/main" id="{00000000-0008-0000-0700-000077020000}"/>
            </a:ext>
          </a:extLst>
        </xdr:cNvPr>
        <xdr:cNvSpPr txBox="1"/>
      </xdr:nvSpPr>
      <xdr:spPr>
        <a:xfrm>
          <a:off x="16370300" y="133793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27795</xdr:rowOff>
    </xdr:from>
    <xdr:to>
      <xdr:col>85</xdr:col>
      <xdr:colOff>177800</xdr:colOff>
      <xdr:row>78</xdr:row>
      <xdr:rowOff>129395</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6268700" y="1340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125915</xdr:rowOff>
    </xdr:from>
    <xdr:to>
      <xdr:col>81</xdr:col>
      <xdr:colOff>50800</xdr:colOff>
      <xdr:row>78</xdr:row>
      <xdr:rowOff>128042</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4592300" y="13499015"/>
          <a:ext cx="889000" cy="2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155674</xdr:rowOff>
    </xdr:from>
    <xdr:to>
      <xdr:col>81</xdr:col>
      <xdr:colOff>101600</xdr:colOff>
      <xdr:row>78</xdr:row>
      <xdr:rowOff>85824</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5430500" y="13357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102351</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5246428" y="13132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124087</xdr:rowOff>
    </xdr:from>
    <xdr:to>
      <xdr:col>76</xdr:col>
      <xdr:colOff>114300</xdr:colOff>
      <xdr:row>78</xdr:row>
      <xdr:rowOff>128042</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3703300" y="13497187"/>
          <a:ext cx="889000" cy="3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102960</xdr:rowOff>
    </xdr:from>
    <xdr:to>
      <xdr:col>76</xdr:col>
      <xdr:colOff>165100</xdr:colOff>
      <xdr:row>78</xdr:row>
      <xdr:rowOff>33110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4541500" y="1330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49637</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357428" y="13079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67325</xdr:rowOff>
    </xdr:from>
    <xdr:to>
      <xdr:col>71</xdr:col>
      <xdr:colOff>177800</xdr:colOff>
      <xdr:row>78</xdr:row>
      <xdr:rowOff>124087</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2814300" y="13268975"/>
          <a:ext cx="889000" cy="228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102319</xdr:rowOff>
    </xdr:from>
    <xdr:to>
      <xdr:col>72</xdr:col>
      <xdr:colOff>38100</xdr:colOff>
      <xdr:row>78</xdr:row>
      <xdr:rowOff>32469</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3652500" y="1330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48996</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468428" y="1307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140357</xdr:rowOff>
    </xdr:from>
    <xdr:to>
      <xdr:col>67</xdr:col>
      <xdr:colOff>101600</xdr:colOff>
      <xdr:row>78</xdr:row>
      <xdr:rowOff>70507</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2763500" y="1334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61634</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579428" y="13434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149524</xdr:rowOff>
    </xdr:from>
    <xdr:to>
      <xdr:col>85</xdr:col>
      <xdr:colOff>177800</xdr:colOff>
      <xdr:row>78</xdr:row>
      <xdr:rowOff>79674</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6268700" y="13351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108901</xdr:rowOff>
    </xdr:from>
    <xdr:ext cx="469744" cy="259045"/>
    <xdr:sp macro="" textlink="">
      <xdr:nvSpPr>
        <xdr:cNvPr id="650" name="災害復旧費該当値テキスト">
          <a:extLst>
            <a:ext uri="{FF2B5EF4-FFF2-40B4-BE49-F238E27FC236}">
              <a16:creationId xmlns:a16="http://schemas.microsoft.com/office/drawing/2014/main" id="{00000000-0008-0000-0700-00008A020000}"/>
            </a:ext>
          </a:extLst>
        </xdr:cNvPr>
        <xdr:cNvSpPr txBox="1"/>
      </xdr:nvSpPr>
      <xdr:spPr>
        <a:xfrm>
          <a:off x="16370300" y="13139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75115</xdr:rowOff>
    </xdr:from>
    <xdr:to>
      <xdr:col>81</xdr:col>
      <xdr:colOff>101600</xdr:colOff>
      <xdr:row>79</xdr:row>
      <xdr:rowOff>5265</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5430500" y="13448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167842</xdr:rowOff>
    </xdr:from>
    <xdr:ext cx="378565"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92017" y="135409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77242</xdr:rowOff>
    </xdr:from>
    <xdr:to>
      <xdr:col>76</xdr:col>
      <xdr:colOff>165100</xdr:colOff>
      <xdr:row>79</xdr:row>
      <xdr:rowOff>7392</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4541500" y="13450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169969</xdr:rowOff>
    </xdr:from>
    <xdr:ext cx="378565"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3017" y="135430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73287</xdr:rowOff>
    </xdr:from>
    <xdr:to>
      <xdr:col>72</xdr:col>
      <xdr:colOff>38100</xdr:colOff>
      <xdr:row>79</xdr:row>
      <xdr:rowOff>3437</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3652500" y="13446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166014</xdr:rowOff>
    </xdr:from>
    <xdr:ext cx="378565"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514017" y="135391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16525</xdr:rowOff>
    </xdr:from>
    <xdr:to>
      <xdr:col>67</xdr:col>
      <xdr:colOff>101600</xdr:colOff>
      <xdr:row>77</xdr:row>
      <xdr:rowOff>118125</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2763500" y="1321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134652</xdr:rowOff>
    </xdr:from>
    <xdr:ext cx="534377"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547111" y="12993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公債費グラフ枠">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100464</xdr:rowOff>
    </xdr:from>
    <xdr:to>
      <xdr:col>85</xdr:col>
      <xdr:colOff>126364</xdr:colOff>
      <xdr:row>98</xdr:row>
      <xdr:rowOff>74544</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flipV="1">
          <a:off x="16317595" y="15873864"/>
          <a:ext cx="1269" cy="1002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78371</xdr:rowOff>
    </xdr:from>
    <xdr:ext cx="534377" cy="259045"/>
    <xdr:sp macro="" textlink="">
      <xdr:nvSpPr>
        <xdr:cNvPr id="681" name="公債費最小値テキスト">
          <a:extLst>
            <a:ext uri="{FF2B5EF4-FFF2-40B4-BE49-F238E27FC236}">
              <a16:creationId xmlns:a16="http://schemas.microsoft.com/office/drawing/2014/main" id="{00000000-0008-0000-0700-0000A9020000}"/>
            </a:ext>
          </a:extLst>
        </xdr:cNvPr>
        <xdr:cNvSpPr txBox="1"/>
      </xdr:nvSpPr>
      <xdr:spPr>
        <a:xfrm>
          <a:off x="16370300" y="16880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74544</xdr:rowOff>
    </xdr:from>
    <xdr:to>
      <xdr:col>86</xdr:col>
      <xdr:colOff>25400</xdr:colOff>
      <xdr:row>98</xdr:row>
      <xdr:rowOff>74544</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6876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47141</xdr:rowOff>
    </xdr:from>
    <xdr:ext cx="599010" cy="259045"/>
    <xdr:sp macro="" textlink="">
      <xdr:nvSpPr>
        <xdr:cNvPr id="683" name="公債費最大値テキスト">
          <a:extLst>
            <a:ext uri="{FF2B5EF4-FFF2-40B4-BE49-F238E27FC236}">
              <a16:creationId xmlns:a16="http://schemas.microsoft.com/office/drawing/2014/main" id="{00000000-0008-0000-0700-0000AB020000}"/>
            </a:ext>
          </a:extLst>
        </xdr:cNvPr>
        <xdr:cNvSpPr txBox="1"/>
      </xdr:nvSpPr>
      <xdr:spPr>
        <a:xfrm>
          <a:off x="16370300" y="15649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233,582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100464</xdr:rowOff>
    </xdr:from>
    <xdr:to>
      <xdr:col>86</xdr:col>
      <xdr:colOff>25400</xdr:colOff>
      <xdr:row>92</xdr:row>
      <xdr:rowOff>100464</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587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95690</xdr:rowOff>
    </xdr:from>
    <xdr:to>
      <xdr:col>85</xdr:col>
      <xdr:colOff>127000</xdr:colOff>
      <xdr:row>97</xdr:row>
      <xdr:rowOff>100070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5481300" y="16726340"/>
          <a:ext cx="838200" cy="4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164231</xdr:rowOff>
    </xdr:from>
    <xdr:ext cx="534377" cy="259045"/>
    <xdr:sp macro="" textlink="">
      <xdr:nvSpPr>
        <xdr:cNvPr id="686" name="公債費平均値テキスト">
          <a:extLst>
            <a:ext uri="{FF2B5EF4-FFF2-40B4-BE49-F238E27FC236}">
              <a16:creationId xmlns:a16="http://schemas.microsoft.com/office/drawing/2014/main" id="{00000000-0008-0000-0700-0000AE020000}"/>
            </a:ext>
          </a:extLst>
        </xdr:cNvPr>
        <xdr:cNvSpPr txBox="1"/>
      </xdr:nvSpPr>
      <xdr:spPr>
        <a:xfrm>
          <a:off x="16370300" y="16451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141354</xdr:rowOff>
    </xdr:from>
    <xdr:to>
      <xdr:col>85</xdr:col>
      <xdr:colOff>177800</xdr:colOff>
      <xdr:row>97</xdr:row>
      <xdr:rowOff>71504</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6268700" y="1660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84593</xdr:rowOff>
    </xdr:from>
    <xdr:to>
      <xdr:col>81</xdr:col>
      <xdr:colOff>50800</xdr:colOff>
      <xdr:row>97</xdr:row>
      <xdr:rowOff>95690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4592300" y="16715243"/>
          <a:ext cx="889000" cy="11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136838</xdr:rowOff>
    </xdr:from>
    <xdr:to>
      <xdr:col>81</xdr:col>
      <xdr:colOff>101600</xdr:colOff>
      <xdr:row>97</xdr:row>
      <xdr:rowOff>66988</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5430500" y="16596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83515</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5214111" y="16371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70101</xdr:rowOff>
    </xdr:from>
    <xdr:to>
      <xdr:col>76</xdr:col>
      <xdr:colOff>114300</xdr:colOff>
      <xdr:row>97</xdr:row>
      <xdr:rowOff>84593</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3703300" y="16700751"/>
          <a:ext cx="889000" cy="1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143188</xdr:rowOff>
    </xdr:from>
    <xdr:to>
      <xdr:col>76</xdr:col>
      <xdr:colOff>165100</xdr:colOff>
      <xdr:row>97</xdr:row>
      <xdr:rowOff>73338</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4541500" y="1660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89865</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4325111" y="16377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70101</xdr:rowOff>
    </xdr:from>
    <xdr:to>
      <xdr:col>71</xdr:col>
      <xdr:colOff>177800</xdr:colOff>
      <xdr:row>97</xdr:row>
      <xdr:rowOff>103448</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2814300" y="16700751"/>
          <a:ext cx="889000" cy="33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158390</xdr:rowOff>
    </xdr:from>
    <xdr:to>
      <xdr:col>72</xdr:col>
      <xdr:colOff>38100</xdr:colOff>
      <xdr:row>97</xdr:row>
      <xdr:rowOff>88540</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3652500" y="1661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105067</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436111" y="16392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167086</xdr:rowOff>
    </xdr:from>
    <xdr:to>
      <xdr:col>67</xdr:col>
      <xdr:colOff>101600</xdr:colOff>
      <xdr:row>97</xdr:row>
      <xdr:rowOff>97236</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2763500" y="1662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113763</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2547111" y="16401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49270</xdr:rowOff>
    </xdr:from>
    <xdr:to>
      <xdr:col>85</xdr:col>
      <xdr:colOff>177800</xdr:colOff>
      <xdr:row>97</xdr:row>
      <xdr:rowOff>150870</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6268700" y="1667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27697</xdr:rowOff>
    </xdr:from>
    <xdr:ext cx="534377" cy="259045"/>
    <xdr:sp macro="" textlink="">
      <xdr:nvSpPr>
        <xdr:cNvPr id="705" name="公債費該当値テキスト">
          <a:extLst>
            <a:ext uri="{FF2B5EF4-FFF2-40B4-BE49-F238E27FC236}">
              <a16:creationId xmlns:a16="http://schemas.microsoft.com/office/drawing/2014/main" id="{00000000-0008-0000-0700-0000C1020000}"/>
            </a:ext>
          </a:extLst>
        </xdr:cNvPr>
        <xdr:cNvSpPr txBox="1"/>
      </xdr:nvSpPr>
      <xdr:spPr>
        <a:xfrm>
          <a:off x="16370300" y="16658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44890</xdr:rowOff>
    </xdr:from>
    <xdr:to>
      <xdr:col>81</xdr:col>
      <xdr:colOff>101600</xdr:colOff>
      <xdr:row>97</xdr:row>
      <xdr:rowOff>146490</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5430500" y="1667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137617</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14111" y="16768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33793</xdr:rowOff>
    </xdr:from>
    <xdr:to>
      <xdr:col>76</xdr:col>
      <xdr:colOff>165100</xdr:colOff>
      <xdr:row>97</xdr:row>
      <xdr:rowOff>135393</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4541500" y="166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126520</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325111" y="16757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19301</xdr:rowOff>
    </xdr:from>
    <xdr:to>
      <xdr:col>72</xdr:col>
      <xdr:colOff>38100</xdr:colOff>
      <xdr:row>97</xdr:row>
      <xdr:rowOff>120901</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3652500" y="1664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112028</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436111" y="16742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52648</xdr:rowOff>
    </xdr:from>
    <xdr:to>
      <xdr:col>67</xdr:col>
      <xdr:colOff>101600</xdr:colOff>
      <xdr:row>97</xdr:row>
      <xdr:rowOff>154248</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2763500" y="16683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145375</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547111" y="16776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107043</xdr:rowOff>
    </xdr:from>
    <xdr:to>
      <xdr:col>116</xdr:col>
      <xdr:colOff>62864</xdr:colOff>
      <xdr:row>39</xdr:row>
      <xdr:rowOff>98878</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250543"/>
          <a:ext cx="1269"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53720</xdr:rowOff>
    </xdr:from>
    <xdr:ext cx="469744"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025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4,700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107043</xdr:rowOff>
    </xdr:from>
    <xdr:to>
      <xdr:col>116</xdr:col>
      <xdr:colOff>152400</xdr:colOff>
      <xdr:row>30</xdr:row>
      <xdr:rowOff>107043</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250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9560</xdr:rowOff>
    </xdr:from>
    <xdr:ext cx="378565"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52466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158133</xdr:rowOff>
    </xdr:from>
    <xdr:to>
      <xdr:col>116</xdr:col>
      <xdr:colOff>114300</xdr:colOff>
      <xdr:row>39</xdr:row>
      <xdr:rowOff>88283</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6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25872</xdr:rowOff>
    </xdr:from>
    <xdr:to>
      <xdr:col>112</xdr:col>
      <xdr:colOff>38100</xdr:colOff>
      <xdr:row>39</xdr:row>
      <xdr:rowOff>127472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712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143999</xdr:rowOff>
    </xdr:from>
    <xdr:ext cx="313932"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66333" y="64876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27505</xdr:rowOff>
    </xdr:from>
    <xdr:to>
      <xdr:col>107</xdr:col>
      <xdr:colOff>101600</xdr:colOff>
      <xdr:row>39</xdr:row>
      <xdr:rowOff>129105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714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145632</xdr:rowOff>
    </xdr:from>
    <xdr:ext cx="313932"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77333" y="64892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10523</xdr:rowOff>
    </xdr:from>
    <xdr:to>
      <xdr:col>102</xdr:col>
      <xdr:colOff>165100</xdr:colOff>
      <xdr:row>39</xdr:row>
      <xdr:rowOff>112123</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697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128650</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6017" y="64723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33710</xdr:rowOff>
    </xdr:from>
    <xdr:to>
      <xdr:col>98</xdr:col>
      <xdr:colOff>38100</xdr:colOff>
      <xdr:row>39</xdr:row>
      <xdr:rowOff>135310</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72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151837</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99333" y="64954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136560</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6516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議会費、教育費、災害復旧費の増減率が前年に比べ、大きくなっている。要因として議会費については、議場音響機器改修工事の実施、教育費については教育振興基金への積立金と図書館屋上防水工事の実施、災害復旧費に関しては令和６年３月の大雨で被災した町道湯ノ沢草崎線災害復旧工事の実施によるものである。また、類似団体平均を上回り数値もそれぞれ上昇している総務費のうち企画費として、まちづくりに関する事業や移住定住、空き家利活用など少子化対策とは異なる、関係人口の増加施策の事業費を盛り込んでいる。その財源としては現在町が重要視しているふるさと納税寄附金を活用している。今後も少子化対策とは別に、当町の自然豊かな環境や観光地という特性を生かした関係人口・交流人口の増加を目指し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静岡県東伊豆町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ysClr val="windowText" lastClr="000000"/>
              </a:solidFill>
              <a:latin typeface="ＭＳ ゴシック" pitchFamily="49" charset="-128"/>
              <a:ea typeface="ＭＳ ゴシック" pitchFamily="49" charset="-128"/>
            </a:rPr>
            <a:t>財政調整基金の残高が増えた要因として、物価高騰対応重点支援地方創生臨時交付金の収入や定額減税の補填分が特例交付金として交付されたことと、ふるさと納税寄附金を充当し、町の一般財源の支出を抑えることができたためである。実質収支の黒字額が微増なのは、ふるさと納税寄附金の減収があったものの企業版ふるさと納税寄附金の新規納入があったためである。実質単年度収支が減ったのは、財政調整基金の取り崩し額が、令和５年度は</a:t>
          </a:r>
          <a:r>
            <a:rPr kumimoji="1" lang="en-US" altLang="ja-JP" sz="1200">
              <a:solidFill>
                <a:sysClr val="windowText" lastClr="000000"/>
              </a:solidFill>
              <a:latin typeface="ＭＳ ゴシック" pitchFamily="49" charset="-128"/>
              <a:ea typeface="ＭＳ ゴシック" pitchFamily="49" charset="-128"/>
            </a:rPr>
            <a:t>91,100</a:t>
          </a:r>
          <a:r>
            <a:rPr kumimoji="1" lang="ja-JP" altLang="en-US" sz="1200">
              <a:solidFill>
                <a:sysClr val="windowText" lastClr="000000"/>
              </a:solidFill>
              <a:latin typeface="ＭＳ ゴシック" pitchFamily="49" charset="-128"/>
              <a:ea typeface="ＭＳ ゴシック" pitchFamily="49" charset="-128"/>
            </a:rPr>
            <a:t>千円から令和６年度の</a:t>
          </a:r>
          <a:r>
            <a:rPr kumimoji="1" lang="en-US" altLang="ja-JP" sz="1200">
              <a:solidFill>
                <a:sysClr val="windowText" lastClr="000000"/>
              </a:solidFill>
              <a:latin typeface="ＭＳ ゴシック" pitchFamily="49" charset="-128"/>
              <a:ea typeface="ＭＳ ゴシック" pitchFamily="49" charset="-128"/>
            </a:rPr>
            <a:t>157,654</a:t>
          </a:r>
          <a:r>
            <a:rPr kumimoji="1" lang="ja-JP" altLang="en-US" sz="1200">
              <a:solidFill>
                <a:sysClr val="windowText" lastClr="000000"/>
              </a:solidFill>
              <a:latin typeface="ＭＳ ゴシック" pitchFamily="49" charset="-128"/>
              <a:ea typeface="ＭＳ ゴシック" pitchFamily="49" charset="-128"/>
            </a:rPr>
            <a:t>千円に増加したためである。なお、基金総額については、その他特定目的基金に積んだため令和５年度よ</a:t>
          </a:r>
          <a:r>
            <a:rPr kumimoji="1" lang="ja-JP" altLang="en-US" sz="1200" u="none">
              <a:solidFill>
                <a:sysClr val="windowText" lastClr="000000"/>
              </a:solidFill>
              <a:latin typeface="ＭＳ ゴシック" pitchFamily="49" charset="-128"/>
              <a:ea typeface="ＭＳ ゴシック" pitchFamily="49" charset="-128"/>
            </a:rPr>
            <a:t>り</a:t>
          </a:r>
          <a:r>
            <a:rPr kumimoji="1" lang="ja-JP" altLang="en-US" sz="1200">
              <a:solidFill>
                <a:sysClr val="windowText" lastClr="000000"/>
              </a:solidFill>
              <a:latin typeface="ＭＳ ゴシック" pitchFamily="49" charset="-128"/>
              <a:ea typeface="ＭＳ ゴシック" pitchFamily="49" charset="-128"/>
            </a:rPr>
            <a:t>も増額している。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静岡県東伊豆町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各会計ともに赤字額は発生していないが、公営企業会計の水道事業会計に関しては、黒字の比率が年々減少している。要因としては景気低迷で水道料金収入が減少していることやウクライナ戦争や円安・物価高の影響が続き、電気料金の上昇により経費が掛かっているため、水道事業の利益が減っていることが考えられる。依然として物価高による影響は続き、電気料金を始めとする動力費や委託料、工事費などが高騰している。人件費などの歳出削減に努め、水道料金の値上げに頼らないで黒字確保に努めていく。なお、令和６年７月の風車解体に伴い、東伊豆町風力発電事業は終了し、風力発電事業特別会計も令和７年３月３１日で廃止した。</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0" zoomScaleNormal="80"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6933840</v>
      </c>
      <c r="BO4" s="449"/>
      <c r="BP4" s="449"/>
      <c r="BQ4" s="449"/>
      <c r="BR4" s="449"/>
      <c r="BS4" s="449"/>
      <c r="BT4" s="449"/>
      <c r="BU4" s="450"/>
      <c r="BV4" s="448">
        <v>6776591</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12.8</v>
      </c>
      <c r="CU4" s="589"/>
      <c r="CV4" s="589"/>
      <c r="CW4" s="589"/>
      <c r="CX4" s="589"/>
      <c r="CY4" s="589"/>
      <c r="CZ4" s="589"/>
      <c r="DA4" s="590"/>
      <c r="DB4" s="588">
        <v>12.7</v>
      </c>
      <c r="DC4" s="589"/>
      <c r="DD4" s="589"/>
      <c r="DE4" s="589"/>
      <c r="DF4" s="589"/>
      <c r="DG4" s="589"/>
      <c r="DH4" s="589"/>
      <c r="DI4" s="590"/>
    </row>
    <row r="5" spans="1:119" ht="18.75" customHeight="1" x14ac:dyDescent="0.15">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6422010</v>
      </c>
      <c r="BO5" s="420"/>
      <c r="BP5" s="420"/>
      <c r="BQ5" s="420"/>
      <c r="BR5" s="420"/>
      <c r="BS5" s="420"/>
      <c r="BT5" s="420"/>
      <c r="BU5" s="421"/>
      <c r="BV5" s="419">
        <v>6296291</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85.6</v>
      </c>
      <c r="CU5" s="417"/>
      <c r="CV5" s="417"/>
      <c r="CW5" s="417"/>
      <c r="CX5" s="417"/>
      <c r="CY5" s="417"/>
      <c r="CZ5" s="417"/>
      <c r="DA5" s="418"/>
      <c r="DB5" s="416">
        <v>83.1</v>
      </c>
      <c r="DC5" s="417"/>
      <c r="DD5" s="417"/>
      <c r="DE5" s="417"/>
      <c r="DF5" s="417"/>
      <c r="DG5" s="417"/>
      <c r="DH5" s="417"/>
      <c r="DI5" s="418"/>
    </row>
    <row r="6" spans="1:119" ht="18.75" customHeight="1" x14ac:dyDescent="0.15">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511830</v>
      </c>
      <c r="BO6" s="420"/>
      <c r="BP6" s="420"/>
      <c r="BQ6" s="420"/>
      <c r="BR6" s="420"/>
      <c r="BS6" s="420"/>
      <c r="BT6" s="420"/>
      <c r="BU6" s="421"/>
      <c r="BV6" s="419">
        <v>480300</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85.9</v>
      </c>
      <c r="CU6" s="563"/>
      <c r="CV6" s="563"/>
      <c r="CW6" s="563"/>
      <c r="CX6" s="563"/>
      <c r="CY6" s="563"/>
      <c r="CZ6" s="563"/>
      <c r="DA6" s="564"/>
      <c r="DB6" s="562">
        <v>83.8</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17845</v>
      </c>
      <c r="BO7" s="420"/>
      <c r="BP7" s="420"/>
      <c r="BQ7" s="420"/>
      <c r="BR7" s="420"/>
      <c r="BS7" s="420"/>
      <c r="BT7" s="420"/>
      <c r="BU7" s="421"/>
      <c r="BV7" s="419">
        <v>0</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3870037</v>
      </c>
      <c r="CU7" s="420"/>
      <c r="CV7" s="420"/>
      <c r="CW7" s="420"/>
      <c r="CX7" s="420"/>
      <c r="CY7" s="420"/>
      <c r="CZ7" s="420"/>
      <c r="DA7" s="421"/>
      <c r="DB7" s="419">
        <v>3775532</v>
      </c>
      <c r="DC7" s="420"/>
      <c r="DD7" s="420"/>
      <c r="DE7" s="420"/>
      <c r="DF7" s="420"/>
      <c r="DG7" s="420"/>
      <c r="DH7" s="420"/>
      <c r="DI7" s="421"/>
    </row>
    <row r="8" spans="1:119" ht="18.75" customHeight="1" thickBot="1" x14ac:dyDescent="0.2">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493985</v>
      </c>
      <c r="BO8" s="420"/>
      <c r="BP8" s="420"/>
      <c r="BQ8" s="420"/>
      <c r="BR8" s="420"/>
      <c r="BS8" s="420"/>
      <c r="BT8" s="420"/>
      <c r="BU8" s="421"/>
      <c r="BV8" s="419">
        <v>480300</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0.54</v>
      </c>
      <c r="CU8" s="523"/>
      <c r="CV8" s="523"/>
      <c r="CW8" s="523"/>
      <c r="CX8" s="523"/>
      <c r="CY8" s="523"/>
      <c r="CZ8" s="523"/>
      <c r="DA8" s="524"/>
      <c r="DB8" s="522">
        <v>0.54</v>
      </c>
      <c r="DC8" s="523"/>
      <c r="DD8" s="523"/>
      <c r="DE8" s="523"/>
      <c r="DF8" s="523"/>
      <c r="DG8" s="523"/>
      <c r="DH8" s="523"/>
      <c r="DI8" s="524"/>
    </row>
    <row r="9" spans="1:119" ht="18.75" customHeight="1" thickBot="1" x14ac:dyDescent="0.2">
      <c r="A9" s="169"/>
      <c r="B9" s="551" t="s">
        <v>106</v>
      </c>
      <c r="C9" s="552"/>
      <c r="D9" s="552"/>
      <c r="E9" s="552"/>
      <c r="F9" s="552"/>
      <c r="G9" s="552"/>
      <c r="H9" s="552"/>
      <c r="I9" s="552"/>
      <c r="J9" s="552"/>
      <c r="K9" s="470"/>
      <c r="L9" s="553" t="s">
        <v>107</v>
      </c>
      <c r="M9" s="554"/>
      <c r="N9" s="554"/>
      <c r="O9" s="554"/>
      <c r="P9" s="554"/>
      <c r="Q9" s="555"/>
      <c r="R9" s="556">
        <v>11488</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110</v>
      </c>
      <c r="AV9" s="478"/>
      <c r="AW9" s="478"/>
      <c r="AX9" s="478"/>
      <c r="AY9" s="433" t="s">
        <v>111</v>
      </c>
      <c r="AZ9" s="434"/>
      <c r="BA9" s="434"/>
      <c r="BB9" s="434"/>
      <c r="BC9" s="434"/>
      <c r="BD9" s="434"/>
      <c r="BE9" s="434"/>
      <c r="BF9" s="434"/>
      <c r="BG9" s="434"/>
      <c r="BH9" s="434"/>
      <c r="BI9" s="434"/>
      <c r="BJ9" s="434"/>
      <c r="BK9" s="434"/>
      <c r="BL9" s="434"/>
      <c r="BM9" s="435"/>
      <c r="BN9" s="419">
        <v>13685</v>
      </c>
      <c r="BO9" s="420"/>
      <c r="BP9" s="420"/>
      <c r="BQ9" s="420"/>
      <c r="BR9" s="420"/>
      <c r="BS9" s="420"/>
      <c r="BT9" s="420"/>
      <c r="BU9" s="421"/>
      <c r="BV9" s="419">
        <v>59326</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10.1</v>
      </c>
      <c r="CU9" s="417"/>
      <c r="CV9" s="417"/>
      <c r="CW9" s="417"/>
      <c r="CX9" s="417"/>
      <c r="CY9" s="417"/>
      <c r="CZ9" s="417"/>
      <c r="DA9" s="418"/>
      <c r="DB9" s="416">
        <v>11.5</v>
      </c>
      <c r="DC9" s="417"/>
      <c r="DD9" s="417"/>
      <c r="DE9" s="417"/>
      <c r="DF9" s="417"/>
      <c r="DG9" s="417"/>
      <c r="DH9" s="417"/>
      <c r="DI9" s="418"/>
    </row>
    <row r="10" spans="1:119" ht="18.75" customHeight="1" thickBot="1" x14ac:dyDescent="0.2">
      <c r="A10" s="169"/>
      <c r="B10" s="551"/>
      <c r="C10" s="552"/>
      <c r="D10" s="552"/>
      <c r="E10" s="552"/>
      <c r="F10" s="552"/>
      <c r="G10" s="552"/>
      <c r="H10" s="552"/>
      <c r="I10" s="552"/>
      <c r="J10" s="552"/>
      <c r="K10" s="470"/>
      <c r="L10" s="375" t="s">
        <v>113</v>
      </c>
      <c r="M10" s="376"/>
      <c r="N10" s="376"/>
      <c r="O10" s="376"/>
      <c r="P10" s="376"/>
      <c r="Q10" s="377"/>
      <c r="R10" s="372">
        <v>12624</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90</v>
      </c>
      <c r="AV10" s="478"/>
      <c r="AW10" s="478"/>
      <c r="AX10" s="478"/>
      <c r="AY10" s="433" t="s">
        <v>115</v>
      </c>
      <c r="AZ10" s="434"/>
      <c r="BA10" s="434"/>
      <c r="BB10" s="434"/>
      <c r="BC10" s="434"/>
      <c r="BD10" s="434"/>
      <c r="BE10" s="434"/>
      <c r="BF10" s="434"/>
      <c r="BG10" s="434"/>
      <c r="BH10" s="434"/>
      <c r="BI10" s="434"/>
      <c r="BJ10" s="434"/>
      <c r="BK10" s="434"/>
      <c r="BL10" s="434"/>
      <c r="BM10" s="435"/>
      <c r="BN10" s="419">
        <v>267391</v>
      </c>
      <c r="BO10" s="420"/>
      <c r="BP10" s="420"/>
      <c r="BQ10" s="420"/>
      <c r="BR10" s="420"/>
      <c r="BS10" s="420"/>
      <c r="BT10" s="420"/>
      <c r="BU10" s="421"/>
      <c r="BV10" s="419">
        <v>234404</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110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69"/>
      <c r="B12" s="525" t="s">
        <v>123</v>
      </c>
      <c r="C12" s="526"/>
      <c r="D12" s="526"/>
      <c r="E12" s="526"/>
      <c r="F12" s="526"/>
      <c r="G12" s="526"/>
      <c r="H12" s="526"/>
      <c r="I12" s="526"/>
      <c r="J12" s="526"/>
      <c r="K12" s="527"/>
      <c r="L12" s="534" t="s">
        <v>124</v>
      </c>
      <c r="M12" s="535"/>
      <c r="N12" s="535"/>
      <c r="O12" s="535"/>
      <c r="P12" s="535"/>
      <c r="Q12" s="536"/>
      <c r="R12" s="537">
        <v>11093</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157654</v>
      </c>
      <c r="BO12" s="420"/>
      <c r="BP12" s="420"/>
      <c r="BQ12" s="420"/>
      <c r="BR12" s="420"/>
      <c r="BS12" s="420"/>
      <c r="BT12" s="420"/>
      <c r="BU12" s="421"/>
      <c r="BV12" s="419">
        <v>91100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3" t="s">
        <v>130</v>
      </c>
      <c r="N13" s="504"/>
      <c r="O13" s="504"/>
      <c r="P13" s="504"/>
      <c r="Q13" s="505"/>
      <c r="R13" s="506">
        <v>10615</v>
      </c>
      <c r="S13" s="507"/>
      <c r="T13" s="507"/>
      <c r="U13" s="507"/>
      <c r="V13" s="508"/>
      <c r="W13" s="509" t="s">
        <v>131</v>
      </c>
      <c r="X13" s="405"/>
      <c r="Y13" s="405"/>
      <c r="Z13" s="405"/>
      <c r="AA13" s="405"/>
      <c r="AB13" s="406"/>
      <c r="AC13" s="372">
        <v>453</v>
      </c>
      <c r="AD13" s="373"/>
      <c r="AE13" s="373"/>
      <c r="AF13" s="373"/>
      <c r="AG13" s="374"/>
      <c r="AH13" s="372">
        <v>510</v>
      </c>
      <c r="AI13" s="373"/>
      <c r="AJ13" s="373"/>
      <c r="AK13" s="373"/>
      <c r="AL13" s="432"/>
      <c r="AM13" s="476" t="s">
        <v>132</v>
      </c>
      <c r="AN13" s="376"/>
      <c r="AO13" s="376"/>
      <c r="AP13" s="376"/>
      <c r="AQ13" s="376"/>
      <c r="AR13" s="376"/>
      <c r="AS13" s="376"/>
      <c r="AT13" s="377"/>
      <c r="AU13" s="477" t="s">
        <v>110</v>
      </c>
      <c r="AV13" s="478"/>
      <c r="AW13" s="478"/>
      <c r="AX13" s="478"/>
      <c r="AY13" s="433" t="s">
        <v>133</v>
      </c>
      <c r="AZ13" s="434"/>
      <c r="BA13" s="434"/>
      <c r="BB13" s="434"/>
      <c r="BC13" s="434"/>
      <c r="BD13" s="434"/>
      <c r="BE13" s="434"/>
      <c r="BF13" s="434"/>
      <c r="BG13" s="434"/>
      <c r="BH13" s="434"/>
      <c r="BI13" s="434"/>
      <c r="BJ13" s="434"/>
      <c r="BK13" s="434"/>
      <c r="BL13" s="434"/>
      <c r="BM13" s="435"/>
      <c r="BN13" s="419">
        <v>123422</v>
      </c>
      <c r="BO13" s="420"/>
      <c r="BP13" s="420"/>
      <c r="BQ13" s="420"/>
      <c r="BR13" s="420"/>
      <c r="BS13" s="420"/>
      <c r="BT13" s="420"/>
      <c r="BU13" s="421"/>
      <c r="BV13" s="419">
        <v>202630</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7.3</v>
      </c>
      <c r="CU13" s="417"/>
      <c r="CV13" s="417"/>
      <c r="CW13" s="417"/>
      <c r="CX13" s="417"/>
      <c r="CY13" s="417"/>
      <c r="CZ13" s="417"/>
      <c r="DA13" s="418"/>
      <c r="DB13" s="416">
        <v>7.4</v>
      </c>
      <c r="DC13" s="417"/>
      <c r="DD13" s="417"/>
      <c r="DE13" s="417"/>
      <c r="DF13" s="417"/>
      <c r="DG13" s="417"/>
      <c r="DH13" s="417"/>
      <c r="DI13" s="418"/>
    </row>
    <row r="14" spans="1:119" ht="18.75" customHeight="1" thickBot="1" x14ac:dyDescent="0.2">
      <c r="A14" s="169"/>
      <c r="B14" s="528"/>
      <c r="C14" s="529"/>
      <c r="D14" s="529"/>
      <c r="E14" s="529"/>
      <c r="F14" s="529"/>
      <c r="G14" s="529"/>
      <c r="H14" s="529"/>
      <c r="I14" s="529"/>
      <c r="J14" s="529"/>
      <c r="K14" s="530"/>
      <c r="L14" s="493" t="s">
        <v>135</v>
      </c>
      <c r="M14" s="546"/>
      <c r="N14" s="546"/>
      <c r="O14" s="546"/>
      <c r="P14" s="546"/>
      <c r="Q14" s="547"/>
      <c r="R14" s="506">
        <v>11305</v>
      </c>
      <c r="S14" s="507"/>
      <c r="T14" s="507"/>
      <c r="U14" s="507"/>
      <c r="V14" s="508"/>
      <c r="W14" s="510"/>
      <c r="X14" s="408"/>
      <c r="Y14" s="408"/>
      <c r="Z14" s="408"/>
      <c r="AA14" s="408"/>
      <c r="AB14" s="409"/>
      <c r="AC14" s="499">
        <v>8.1999999999999993</v>
      </c>
      <c r="AD14" s="500"/>
      <c r="AE14" s="500"/>
      <c r="AF14" s="500"/>
      <c r="AG14" s="501"/>
      <c r="AH14" s="499">
        <v>8.1999999999999993</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11.1</v>
      </c>
      <c r="CU14" s="517"/>
      <c r="CV14" s="517"/>
      <c r="CW14" s="517"/>
      <c r="CX14" s="517"/>
      <c r="CY14" s="517"/>
      <c r="CZ14" s="517"/>
      <c r="DA14" s="518"/>
      <c r="DB14" s="516">
        <v>20</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3" t="s">
        <v>130</v>
      </c>
      <c r="N15" s="504"/>
      <c r="O15" s="504"/>
      <c r="P15" s="504"/>
      <c r="Q15" s="505"/>
      <c r="R15" s="506">
        <v>10924</v>
      </c>
      <c r="S15" s="507"/>
      <c r="T15" s="507"/>
      <c r="U15" s="507"/>
      <c r="V15" s="508"/>
      <c r="W15" s="509" t="s">
        <v>137</v>
      </c>
      <c r="X15" s="405"/>
      <c r="Y15" s="405"/>
      <c r="Z15" s="405"/>
      <c r="AA15" s="405"/>
      <c r="AB15" s="406"/>
      <c r="AC15" s="372">
        <v>586</v>
      </c>
      <c r="AD15" s="373"/>
      <c r="AE15" s="373"/>
      <c r="AF15" s="373"/>
      <c r="AG15" s="374"/>
      <c r="AH15" s="372">
        <v>692</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1773369</v>
      </c>
      <c r="BO15" s="449"/>
      <c r="BP15" s="449"/>
      <c r="BQ15" s="449"/>
      <c r="BR15" s="449"/>
      <c r="BS15" s="449"/>
      <c r="BT15" s="449"/>
      <c r="BU15" s="450"/>
      <c r="BV15" s="448">
        <v>1754748</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10.6</v>
      </c>
      <c r="AD16" s="500"/>
      <c r="AE16" s="500"/>
      <c r="AF16" s="500"/>
      <c r="AG16" s="501"/>
      <c r="AH16" s="499">
        <v>11.1</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3375362</v>
      </c>
      <c r="BO16" s="420"/>
      <c r="BP16" s="420"/>
      <c r="BQ16" s="420"/>
      <c r="BR16" s="420"/>
      <c r="BS16" s="420"/>
      <c r="BT16" s="420"/>
      <c r="BU16" s="421"/>
      <c r="BV16" s="419">
        <v>3267786</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4510</v>
      </c>
      <c r="AD17" s="373"/>
      <c r="AE17" s="373"/>
      <c r="AF17" s="373"/>
      <c r="AG17" s="374"/>
      <c r="AH17" s="372">
        <v>5022</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2252849</v>
      </c>
      <c r="BO17" s="420"/>
      <c r="BP17" s="420"/>
      <c r="BQ17" s="420"/>
      <c r="BR17" s="420"/>
      <c r="BS17" s="420"/>
      <c r="BT17" s="420"/>
      <c r="BU17" s="421"/>
      <c r="BV17" s="419">
        <v>2227940</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69"/>
      <c r="B18" s="469" t="s">
        <v>147</v>
      </c>
      <c r="C18" s="470"/>
      <c r="D18" s="470"/>
      <c r="E18" s="471"/>
      <c r="F18" s="471"/>
      <c r="G18" s="471"/>
      <c r="H18" s="471"/>
      <c r="I18" s="471"/>
      <c r="J18" s="471"/>
      <c r="K18" s="471"/>
      <c r="L18" s="472">
        <v>77.819999999999993</v>
      </c>
      <c r="M18" s="472"/>
      <c r="N18" s="472"/>
      <c r="O18" s="472"/>
      <c r="P18" s="472"/>
      <c r="Q18" s="472"/>
      <c r="R18" s="473"/>
      <c r="S18" s="473"/>
      <c r="T18" s="473"/>
      <c r="U18" s="473"/>
      <c r="V18" s="474"/>
      <c r="W18" s="490"/>
      <c r="X18" s="491"/>
      <c r="Y18" s="491"/>
      <c r="Z18" s="491"/>
      <c r="AA18" s="491"/>
      <c r="AB18" s="515"/>
      <c r="AC18" s="389">
        <v>81.3</v>
      </c>
      <c r="AD18" s="390"/>
      <c r="AE18" s="390"/>
      <c r="AF18" s="390"/>
      <c r="AG18" s="475"/>
      <c r="AH18" s="389">
        <v>80.7</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3407602</v>
      </c>
      <c r="BO18" s="420"/>
      <c r="BP18" s="420"/>
      <c r="BQ18" s="420"/>
      <c r="BR18" s="420"/>
      <c r="BS18" s="420"/>
      <c r="BT18" s="420"/>
      <c r="BU18" s="421"/>
      <c r="BV18" s="419">
        <v>3215645</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69"/>
      <c r="B19" s="469" t="s">
        <v>149</v>
      </c>
      <c r="C19" s="470"/>
      <c r="D19" s="470"/>
      <c r="E19" s="471"/>
      <c r="F19" s="471"/>
      <c r="G19" s="471"/>
      <c r="H19" s="471"/>
      <c r="I19" s="471"/>
      <c r="J19" s="471"/>
      <c r="K19" s="471"/>
      <c r="L19" s="479">
        <v>148</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5048965</v>
      </c>
      <c r="BO19" s="420"/>
      <c r="BP19" s="420"/>
      <c r="BQ19" s="420"/>
      <c r="BR19" s="420"/>
      <c r="BS19" s="420"/>
      <c r="BT19" s="420"/>
      <c r="BU19" s="421"/>
      <c r="BV19" s="419">
        <v>4612684</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69"/>
      <c r="B20" s="469" t="s">
        <v>151</v>
      </c>
      <c r="C20" s="470"/>
      <c r="D20" s="470"/>
      <c r="E20" s="471"/>
      <c r="F20" s="471"/>
      <c r="G20" s="471"/>
      <c r="H20" s="471"/>
      <c r="I20" s="471"/>
      <c r="J20" s="471"/>
      <c r="K20" s="471"/>
      <c r="L20" s="479">
        <v>5502</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3783021</v>
      </c>
      <c r="BO22" s="449"/>
      <c r="BP22" s="449"/>
      <c r="BQ22" s="449"/>
      <c r="BR22" s="449"/>
      <c r="BS22" s="449"/>
      <c r="BT22" s="449"/>
      <c r="BU22" s="450"/>
      <c r="BV22" s="448">
        <v>4153384</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3447043</v>
      </c>
      <c r="BO23" s="420"/>
      <c r="BP23" s="420"/>
      <c r="BQ23" s="420"/>
      <c r="BR23" s="420"/>
      <c r="BS23" s="420"/>
      <c r="BT23" s="420"/>
      <c r="BU23" s="421"/>
      <c r="BV23" s="419">
        <v>3760332</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69"/>
      <c r="B24" s="398"/>
      <c r="C24" s="399"/>
      <c r="D24" s="400"/>
      <c r="E24" s="375" t="s">
        <v>161</v>
      </c>
      <c r="F24" s="376"/>
      <c r="G24" s="376"/>
      <c r="H24" s="376"/>
      <c r="I24" s="376"/>
      <c r="J24" s="376"/>
      <c r="K24" s="377"/>
      <c r="L24" s="372">
        <v>1</v>
      </c>
      <c r="M24" s="373"/>
      <c r="N24" s="373"/>
      <c r="O24" s="373"/>
      <c r="P24" s="374"/>
      <c r="Q24" s="372">
        <v>6090</v>
      </c>
      <c r="R24" s="373"/>
      <c r="S24" s="373"/>
      <c r="T24" s="373"/>
      <c r="U24" s="373"/>
      <c r="V24" s="374"/>
      <c r="W24" s="462"/>
      <c r="X24" s="399"/>
      <c r="Y24" s="400"/>
      <c r="Z24" s="375" t="s">
        <v>162</v>
      </c>
      <c r="AA24" s="376"/>
      <c r="AB24" s="376"/>
      <c r="AC24" s="376"/>
      <c r="AD24" s="376"/>
      <c r="AE24" s="376"/>
      <c r="AF24" s="376"/>
      <c r="AG24" s="377"/>
      <c r="AH24" s="372">
        <v>106</v>
      </c>
      <c r="AI24" s="373"/>
      <c r="AJ24" s="373"/>
      <c r="AK24" s="373"/>
      <c r="AL24" s="374"/>
      <c r="AM24" s="372">
        <v>328176</v>
      </c>
      <c r="AN24" s="373"/>
      <c r="AO24" s="373"/>
      <c r="AP24" s="373"/>
      <c r="AQ24" s="373"/>
      <c r="AR24" s="374"/>
      <c r="AS24" s="372">
        <v>3096</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1410404</v>
      </c>
      <c r="BO24" s="420"/>
      <c r="BP24" s="420"/>
      <c r="BQ24" s="420"/>
      <c r="BR24" s="420"/>
      <c r="BS24" s="420"/>
      <c r="BT24" s="420"/>
      <c r="BU24" s="421"/>
      <c r="BV24" s="419">
        <v>1523779</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69"/>
      <c r="B25" s="398"/>
      <c r="C25" s="399"/>
      <c r="D25" s="400"/>
      <c r="E25" s="375" t="s">
        <v>164</v>
      </c>
      <c r="F25" s="376"/>
      <c r="G25" s="376"/>
      <c r="H25" s="376"/>
      <c r="I25" s="376"/>
      <c r="J25" s="376"/>
      <c r="K25" s="377"/>
      <c r="L25" s="372">
        <v>1</v>
      </c>
      <c r="M25" s="373"/>
      <c r="N25" s="373"/>
      <c r="O25" s="373"/>
      <c r="P25" s="374"/>
      <c r="Q25" s="372">
        <v>5220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226285</v>
      </c>
      <c r="BO25" s="449"/>
      <c r="BP25" s="449"/>
      <c r="BQ25" s="449"/>
      <c r="BR25" s="449"/>
      <c r="BS25" s="449"/>
      <c r="BT25" s="449"/>
      <c r="BU25" s="450"/>
      <c r="BV25" s="448">
        <v>327866</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69"/>
      <c r="B26" s="398"/>
      <c r="C26" s="399"/>
      <c r="D26" s="400"/>
      <c r="E26" s="375" t="s">
        <v>167</v>
      </c>
      <c r="F26" s="376"/>
      <c r="G26" s="376"/>
      <c r="H26" s="376"/>
      <c r="I26" s="376"/>
      <c r="J26" s="376"/>
      <c r="K26" s="377"/>
      <c r="L26" s="372">
        <v>1</v>
      </c>
      <c r="M26" s="373"/>
      <c r="N26" s="373"/>
      <c r="O26" s="373"/>
      <c r="P26" s="374"/>
      <c r="Q26" s="372">
        <v>4620</v>
      </c>
      <c r="R26" s="373"/>
      <c r="S26" s="373"/>
      <c r="T26" s="373"/>
      <c r="U26" s="373"/>
      <c r="V26" s="374"/>
      <c r="W26" s="462"/>
      <c r="X26" s="399"/>
      <c r="Y26" s="400"/>
      <c r="Z26" s="375" t="s">
        <v>168</v>
      </c>
      <c r="AA26" s="430"/>
      <c r="AB26" s="430"/>
      <c r="AC26" s="430"/>
      <c r="AD26" s="430"/>
      <c r="AE26" s="430"/>
      <c r="AF26" s="430"/>
      <c r="AG26" s="431"/>
      <c r="AH26" s="372">
        <v>4</v>
      </c>
      <c r="AI26" s="373"/>
      <c r="AJ26" s="373"/>
      <c r="AK26" s="373"/>
      <c r="AL26" s="374"/>
      <c r="AM26" s="372">
        <v>9008</v>
      </c>
      <c r="AN26" s="373"/>
      <c r="AO26" s="373"/>
      <c r="AP26" s="373"/>
      <c r="AQ26" s="373"/>
      <c r="AR26" s="374"/>
      <c r="AS26" s="372">
        <v>2252</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69"/>
      <c r="B27" s="398"/>
      <c r="C27" s="399"/>
      <c r="D27" s="400"/>
      <c r="E27" s="375" t="s">
        <v>170</v>
      </c>
      <c r="F27" s="376"/>
      <c r="G27" s="376"/>
      <c r="H27" s="376"/>
      <c r="I27" s="376"/>
      <c r="J27" s="376"/>
      <c r="K27" s="377"/>
      <c r="L27" s="372">
        <v>1</v>
      </c>
      <c r="M27" s="373"/>
      <c r="N27" s="373"/>
      <c r="O27" s="373"/>
      <c r="P27" s="374"/>
      <c r="Q27" s="372">
        <v>2400</v>
      </c>
      <c r="R27" s="373"/>
      <c r="S27" s="373"/>
      <c r="T27" s="373"/>
      <c r="U27" s="373"/>
      <c r="V27" s="374"/>
      <c r="W27" s="462"/>
      <c r="X27" s="399"/>
      <c r="Y27" s="400"/>
      <c r="Z27" s="375" t="s">
        <v>171</v>
      </c>
      <c r="AA27" s="376"/>
      <c r="AB27" s="376"/>
      <c r="AC27" s="376"/>
      <c r="AD27" s="376"/>
      <c r="AE27" s="376"/>
      <c r="AF27" s="376"/>
      <c r="AG27" s="377"/>
      <c r="AH27" s="372">
        <v>8</v>
      </c>
      <c r="AI27" s="373"/>
      <c r="AJ27" s="373"/>
      <c r="AK27" s="373"/>
      <c r="AL27" s="374"/>
      <c r="AM27" s="372">
        <v>25208</v>
      </c>
      <c r="AN27" s="373"/>
      <c r="AO27" s="373"/>
      <c r="AP27" s="373"/>
      <c r="AQ27" s="373"/>
      <c r="AR27" s="374"/>
      <c r="AS27" s="372">
        <v>3151</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462173</v>
      </c>
      <c r="BO27" s="454"/>
      <c r="BP27" s="454"/>
      <c r="BQ27" s="454"/>
      <c r="BR27" s="454"/>
      <c r="BS27" s="454"/>
      <c r="BT27" s="454"/>
      <c r="BU27" s="455"/>
      <c r="BV27" s="453">
        <v>462173</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69"/>
      <c r="B28" s="398"/>
      <c r="C28" s="399"/>
      <c r="D28" s="400"/>
      <c r="E28" s="375" t="s">
        <v>173</v>
      </c>
      <c r="F28" s="376"/>
      <c r="G28" s="376"/>
      <c r="H28" s="376"/>
      <c r="I28" s="376"/>
      <c r="J28" s="376"/>
      <c r="K28" s="377"/>
      <c r="L28" s="372">
        <v>1</v>
      </c>
      <c r="M28" s="373"/>
      <c r="N28" s="373"/>
      <c r="O28" s="373"/>
      <c r="P28" s="374"/>
      <c r="Q28" s="372">
        <v>1840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1786716</v>
      </c>
      <c r="BO28" s="449"/>
      <c r="BP28" s="449"/>
      <c r="BQ28" s="449"/>
      <c r="BR28" s="449"/>
      <c r="BS28" s="449"/>
      <c r="BT28" s="449"/>
      <c r="BU28" s="450"/>
      <c r="BV28" s="448">
        <v>1676979</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69"/>
      <c r="B29" s="398"/>
      <c r="C29" s="399"/>
      <c r="D29" s="400"/>
      <c r="E29" s="375" t="s">
        <v>176</v>
      </c>
      <c r="F29" s="376"/>
      <c r="G29" s="376"/>
      <c r="H29" s="376"/>
      <c r="I29" s="376"/>
      <c r="J29" s="376"/>
      <c r="K29" s="377"/>
      <c r="L29" s="372">
        <v>10</v>
      </c>
      <c r="M29" s="373"/>
      <c r="N29" s="373"/>
      <c r="O29" s="373"/>
      <c r="P29" s="374"/>
      <c r="Q29" s="372">
        <v>1680</v>
      </c>
      <c r="R29" s="373"/>
      <c r="S29" s="373"/>
      <c r="T29" s="373"/>
      <c r="U29" s="373"/>
      <c r="V29" s="374"/>
      <c r="W29" s="463"/>
      <c r="X29" s="464"/>
      <c r="Y29" s="465"/>
      <c r="Z29" s="375" t="s">
        <v>177</v>
      </c>
      <c r="AA29" s="376"/>
      <c r="AB29" s="376"/>
      <c r="AC29" s="376"/>
      <c r="AD29" s="376"/>
      <c r="AE29" s="376"/>
      <c r="AF29" s="376"/>
      <c r="AG29" s="377"/>
      <c r="AH29" s="372">
        <v>114</v>
      </c>
      <c r="AI29" s="373"/>
      <c r="AJ29" s="373"/>
      <c r="AK29" s="373"/>
      <c r="AL29" s="374"/>
      <c r="AM29" s="372">
        <v>353384</v>
      </c>
      <c r="AN29" s="373"/>
      <c r="AO29" s="373"/>
      <c r="AP29" s="373"/>
      <c r="AQ29" s="373"/>
      <c r="AR29" s="374"/>
      <c r="AS29" s="372">
        <v>3100</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t="s">
        <v>122</v>
      </c>
      <c r="BO29" s="420"/>
      <c r="BP29" s="420"/>
      <c r="BQ29" s="420"/>
      <c r="BR29" s="420"/>
      <c r="BS29" s="420"/>
      <c r="BT29" s="420"/>
      <c r="BU29" s="421"/>
      <c r="BV29" s="419" t="s">
        <v>122</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93</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1105655</v>
      </c>
      <c r="BO30" s="454"/>
      <c r="BP30" s="454"/>
      <c r="BQ30" s="454"/>
      <c r="BR30" s="454"/>
      <c r="BS30" s="454"/>
      <c r="BT30" s="454"/>
      <c r="BU30" s="455"/>
      <c r="BV30" s="453">
        <v>920657</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15">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2</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69"/>
      <c r="AM34" s="367">
        <f>IF(AO34="","",MAX(C34:D43,U34:V43)+1)</f>
        <v>5</v>
      </c>
      <c r="AN34" s="367"/>
      <c r="AO34" s="368" t="str">
        <f>IF('各会計、関係団体の財政状況及び健全化判断比率'!B31="","",'各会計、関係団体の財政状況及び健全化判断比率'!B31)</f>
        <v>水道事業会計</v>
      </c>
      <c r="AP34" s="368"/>
      <c r="AQ34" s="368"/>
      <c r="AR34" s="368"/>
      <c r="AS34" s="368"/>
      <c r="AT34" s="368"/>
      <c r="AU34" s="368"/>
      <c r="AV34" s="368"/>
      <c r="AW34" s="368"/>
      <c r="AX34" s="368"/>
      <c r="AY34" s="368"/>
      <c r="AZ34" s="368"/>
      <c r="BA34" s="368"/>
      <c r="BB34" s="368"/>
      <c r="BC34" s="368"/>
      <c r="BD34" s="169"/>
      <c r="BE34" s="367">
        <f>IF(BG34="","",MAX(C34:D43,U34:V43,AM34:AN43)+1)</f>
        <v>6</v>
      </c>
      <c r="BF34" s="367"/>
      <c r="BG34" s="368" t="str">
        <f>IF('各会計、関係団体の財政状況及び健全化判断比率'!B32="","",'各会計、関係団体の財政状況及び健全化判断比率'!B32)</f>
        <v>風力発電事業特別会計</v>
      </c>
      <c r="BH34" s="368"/>
      <c r="BI34" s="368"/>
      <c r="BJ34" s="368"/>
      <c r="BK34" s="368"/>
      <c r="BL34" s="368"/>
      <c r="BM34" s="368"/>
      <c r="BN34" s="368"/>
      <c r="BO34" s="368"/>
      <c r="BP34" s="368"/>
      <c r="BQ34" s="368"/>
      <c r="BR34" s="368"/>
      <c r="BS34" s="368"/>
      <c r="BT34" s="368"/>
      <c r="BU34" s="368"/>
      <c r="BV34" s="169"/>
      <c r="BW34" s="367">
        <f>IF(BY34="","",MAX(C34:D43,U34:V43,AM34:AN43,BE34:BF43)+1)</f>
        <v>7</v>
      </c>
      <c r="BX34" s="367"/>
      <c r="BY34" s="368" t="str">
        <f>IF('各会計、関係団体の財政状況及び健全化判断比率'!B68="","",'各会計、関係団体の財政状況及び健全化判断比率'!B68)</f>
        <v>一部事務組合下田メディカルセンター（普通会計分）</v>
      </c>
      <c r="BZ34" s="368"/>
      <c r="CA34" s="368"/>
      <c r="CB34" s="368"/>
      <c r="CC34" s="368"/>
      <c r="CD34" s="368"/>
      <c r="CE34" s="368"/>
      <c r="CF34" s="368"/>
      <c r="CG34" s="368"/>
      <c r="CH34" s="368"/>
      <c r="CI34" s="368"/>
      <c r="CJ34" s="368"/>
      <c r="CK34" s="368"/>
      <c r="CL34" s="368"/>
      <c r="CM34" s="368"/>
      <c r="CN34" s="169"/>
      <c r="CO34" s="367" t="str">
        <f>IF(CQ34="","",MAX(C34:D43,U34:V43,AM34:AN43,BE34:BF43,BW34:BX43)+1)</f>
        <v/>
      </c>
      <c r="CP34" s="367"/>
      <c r="CQ34" s="368" t="str">
        <f>IF('各会計、関係団体の財政状況及び健全化判断比率'!BS7="","",'各会計、関係団体の財政状況及び健全化判断比率'!BS7)</f>
        <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69"/>
      <c r="U35" s="367">
        <f>IF(W35="","",U34+1)</f>
        <v>3</v>
      </c>
      <c r="V35" s="367"/>
      <c r="W35" s="368" t="str">
        <f>IF('各会計、関係団体の財政状況及び健全化判断比率'!B29="","",'各会計、関係団体の財政状況及び健全化判断比率'!B29)</f>
        <v>後期高齢者医療特別会計</v>
      </c>
      <c r="X35" s="368"/>
      <c r="Y35" s="368"/>
      <c r="Z35" s="368"/>
      <c r="AA35" s="368"/>
      <c r="AB35" s="368"/>
      <c r="AC35" s="368"/>
      <c r="AD35" s="368"/>
      <c r="AE35" s="368"/>
      <c r="AF35" s="368"/>
      <c r="AG35" s="368"/>
      <c r="AH35" s="368"/>
      <c r="AI35" s="368"/>
      <c r="AJ35" s="368"/>
      <c r="AK35" s="368"/>
      <c r="AL35" s="169"/>
      <c r="AM35" s="367" t="str">
        <f t="shared" ref="AM35:AM43" si="0">IF(AO35="","",AM34+1)</f>
        <v/>
      </c>
      <c r="AN35" s="367"/>
      <c r="AO35" s="368"/>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8</v>
      </c>
      <c r="BX35" s="367"/>
      <c r="BY35" s="368" t="str">
        <f>IF('各会計、関係団体の財政状況及び健全化判断比率'!B69="","",'各会計、関係団体の財政状況及び健全化判断比率'!B69)</f>
        <v>東河環境センター</v>
      </c>
      <c r="BZ35" s="368"/>
      <c r="CA35" s="368"/>
      <c r="CB35" s="368"/>
      <c r="CC35" s="368"/>
      <c r="CD35" s="368"/>
      <c r="CE35" s="368"/>
      <c r="CF35" s="368"/>
      <c r="CG35" s="368"/>
      <c r="CH35" s="368"/>
      <c r="CI35" s="368"/>
      <c r="CJ35" s="368"/>
      <c r="CK35" s="368"/>
      <c r="CL35" s="368"/>
      <c r="CM35" s="368"/>
      <c r="CN35" s="169"/>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4</v>
      </c>
      <c r="V36" s="367"/>
      <c r="W36" s="368" t="str">
        <f>IF('各会計、関係団体の財政状況及び健全化判断比率'!B30="","",'各会計、関係団体の財政状況及び健全化判断比率'!B30)</f>
        <v>介護保険特別会計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9</v>
      </c>
      <c r="BX36" s="367"/>
      <c r="BY36" s="368" t="str">
        <f>IF('各会計、関係団体の財政状況及び健全化判断比率'!B70="","",'各会計、関係団体の財政状況及び健全化判断比率'!B70)</f>
        <v>伊豆斎場組合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10</v>
      </c>
      <c r="BX37" s="367"/>
      <c r="BY37" s="368" t="str">
        <f>IF('各会計、関係団体の財政状況及び健全化判断比率'!B71="","",'各会計、関係団体の財政状況及び健全化判断比率'!B71)</f>
        <v>静岡県市町総合事務組合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11</v>
      </c>
      <c r="BX38" s="367"/>
      <c r="BY38" s="368" t="str">
        <f>IF('各会計、関係団体の財政状況及び健全化判断比率'!B72="","",'各会計、関係団体の財政状況及び健全化判断比率'!B72)</f>
        <v>静岡県地方税滞納整理機構</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12</v>
      </c>
      <c r="BX39" s="367"/>
      <c r="BY39" s="368" t="str">
        <f>IF('各会計、関係団体の財政状況及び健全化判断比率'!B73="","",'各会計、関係団体の財政状況及び健全化判断比率'!B73)</f>
        <v>駿東伊豆消防組合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13</v>
      </c>
      <c r="BX40" s="367"/>
      <c r="BY40" s="368" t="str">
        <f>IF('各会計、関係団体の財政状況及び健全化判断比率'!B74="","",'各会計、関係団体の財政状況及び健全化判断比率'!B74)</f>
        <v>静岡県後期高齢者医療広域連合</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f t="shared" si="2"/>
        <v>14</v>
      </c>
      <c r="BX41" s="367"/>
      <c r="BY41" s="368" t="str">
        <f>IF('各会計、関係団体の財政状況及び健全化判断比率'!B75="","",'各会計、関係団体の財政状況及び健全化判断比率'!B75)</f>
        <v>静岡県後期高齢者医療広域連合（事業会計分）</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6nXcD+UG3ycFSqTOIu8/qE8e+7jVBEjWNGIVCaRN29iEBElpfu4hS/ugHeCA/G00j+0ExnqnZdOv/Y8YQKGDRg==" saltValue="mpWmxNH7ea9Tu8ms79wwN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51" t="s">
        <v>531</v>
      </c>
      <c r="D34" s="1151"/>
      <c r="E34" s="1152"/>
      <c r="F34" s="32">
        <v>10.94</v>
      </c>
      <c r="G34" s="33">
        <v>11.56</v>
      </c>
      <c r="H34" s="33">
        <v>11.19</v>
      </c>
      <c r="I34" s="33">
        <v>12.72</v>
      </c>
      <c r="J34" s="34">
        <v>12.76</v>
      </c>
      <c r="K34" s="22"/>
      <c r="L34" s="22"/>
      <c r="M34" s="22"/>
      <c r="N34" s="22"/>
      <c r="O34" s="22"/>
      <c r="P34" s="22"/>
    </row>
    <row r="35" spans="1:16" ht="39" customHeight="1" x14ac:dyDescent="0.15">
      <c r="A35" s="22"/>
      <c r="B35" s="35"/>
      <c r="C35" s="1145" t="s">
        <v>532</v>
      </c>
      <c r="D35" s="1146"/>
      <c r="E35" s="1147"/>
      <c r="F35" s="36">
        <v>18.989999999999998</v>
      </c>
      <c r="G35" s="37">
        <v>15.22</v>
      </c>
      <c r="H35" s="37">
        <v>11.95</v>
      </c>
      <c r="I35" s="37">
        <v>10.99</v>
      </c>
      <c r="J35" s="38">
        <v>9.8800000000000008</v>
      </c>
      <c r="K35" s="22"/>
      <c r="L35" s="22"/>
      <c r="M35" s="22"/>
      <c r="N35" s="22"/>
      <c r="O35" s="22"/>
      <c r="P35" s="22"/>
    </row>
    <row r="36" spans="1:16" ht="39" customHeight="1" x14ac:dyDescent="0.15">
      <c r="A36" s="22"/>
      <c r="B36" s="35"/>
      <c r="C36" s="1145" t="s">
        <v>533</v>
      </c>
      <c r="D36" s="1146"/>
      <c r="E36" s="1147"/>
      <c r="F36" s="36">
        <v>1.54</v>
      </c>
      <c r="G36" s="37">
        <v>0.97</v>
      </c>
      <c r="H36" s="37">
        <v>1.29</v>
      </c>
      <c r="I36" s="37">
        <v>1.23</v>
      </c>
      <c r="J36" s="38">
        <v>1.83</v>
      </c>
      <c r="K36" s="22"/>
      <c r="L36" s="22"/>
      <c r="M36" s="22"/>
      <c r="N36" s="22"/>
      <c r="O36" s="22"/>
      <c r="P36" s="22"/>
    </row>
    <row r="37" spans="1:16" ht="39" customHeight="1" x14ac:dyDescent="0.15">
      <c r="A37" s="22"/>
      <c r="B37" s="35"/>
      <c r="C37" s="1145" t="s">
        <v>534</v>
      </c>
      <c r="D37" s="1146"/>
      <c r="E37" s="1147"/>
      <c r="F37" s="36">
        <v>0.56999999999999995</v>
      </c>
      <c r="G37" s="37">
        <v>0.56000000000000005</v>
      </c>
      <c r="H37" s="37">
        <v>0.26</v>
      </c>
      <c r="I37" s="37">
        <v>0.38</v>
      </c>
      <c r="J37" s="38">
        <v>0.46</v>
      </c>
      <c r="K37" s="22"/>
      <c r="L37" s="22"/>
      <c r="M37" s="22"/>
      <c r="N37" s="22"/>
      <c r="O37" s="22"/>
      <c r="P37" s="22"/>
    </row>
    <row r="38" spans="1:16" ht="39" customHeight="1" x14ac:dyDescent="0.15">
      <c r="A38" s="22"/>
      <c r="B38" s="35"/>
      <c r="C38" s="1145" t="s">
        <v>535</v>
      </c>
      <c r="D38" s="1146"/>
      <c r="E38" s="1147"/>
      <c r="F38" s="36">
        <v>0.01</v>
      </c>
      <c r="G38" s="37">
        <v>0.01</v>
      </c>
      <c r="H38" s="37">
        <v>0.01</v>
      </c>
      <c r="I38" s="37">
        <v>0.04</v>
      </c>
      <c r="J38" s="38">
        <v>0.05</v>
      </c>
      <c r="K38" s="22"/>
      <c r="L38" s="22"/>
      <c r="M38" s="22"/>
      <c r="N38" s="22"/>
      <c r="O38" s="22"/>
      <c r="P38" s="22"/>
    </row>
    <row r="39" spans="1:16" ht="39" customHeight="1" x14ac:dyDescent="0.15">
      <c r="A39" s="22"/>
      <c r="B39" s="35"/>
      <c r="C39" s="1145" t="s">
        <v>536</v>
      </c>
      <c r="D39" s="1146"/>
      <c r="E39" s="1147"/>
      <c r="F39" s="36">
        <v>0.08</v>
      </c>
      <c r="G39" s="37">
        <v>0.06</v>
      </c>
      <c r="H39" s="37">
        <v>7.0000000000000007E-2</v>
      </c>
      <c r="I39" s="37">
        <v>7.0000000000000007E-2</v>
      </c>
      <c r="J39" s="38">
        <v>0</v>
      </c>
      <c r="K39" s="22"/>
      <c r="L39" s="22"/>
      <c r="M39" s="22"/>
      <c r="N39" s="22"/>
      <c r="O39" s="22"/>
      <c r="P39" s="22"/>
    </row>
    <row r="40" spans="1:16" ht="39" customHeight="1" x14ac:dyDescent="0.15">
      <c r="A40" s="22"/>
      <c r="B40" s="35"/>
      <c r="C40" s="1145"/>
      <c r="D40" s="1146"/>
      <c r="E40" s="1147"/>
      <c r="F40" s="36"/>
      <c r="G40" s="37"/>
      <c r="H40" s="37"/>
      <c r="I40" s="37"/>
      <c r="J40" s="38"/>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537</v>
      </c>
      <c r="D42" s="1146"/>
      <c r="E42" s="1147"/>
      <c r="F42" s="36" t="s">
        <v>486</v>
      </c>
      <c r="G42" s="37" t="s">
        <v>486</v>
      </c>
      <c r="H42" s="37" t="s">
        <v>486</v>
      </c>
      <c r="I42" s="37" t="s">
        <v>486</v>
      </c>
      <c r="J42" s="38" t="s">
        <v>486</v>
      </c>
      <c r="K42" s="22"/>
      <c r="L42" s="22"/>
      <c r="M42" s="22"/>
      <c r="N42" s="22"/>
      <c r="O42" s="22"/>
      <c r="P42" s="22"/>
    </row>
    <row r="43" spans="1:16" ht="39" customHeight="1" thickBot="1" x14ac:dyDescent="0.2">
      <c r="A43" s="22"/>
      <c r="B43" s="40"/>
      <c r="C43" s="1148" t="s">
        <v>538</v>
      </c>
      <c r="D43" s="1149"/>
      <c r="E43" s="1150"/>
      <c r="F43" s="41" t="s">
        <v>486</v>
      </c>
      <c r="G43" s="42" t="s">
        <v>486</v>
      </c>
      <c r="H43" s="42" t="s">
        <v>486</v>
      </c>
      <c r="I43" s="42" t="s">
        <v>486</v>
      </c>
      <c r="J43" s="43" t="s">
        <v>486</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sM6gylxj7A5qbMQKmx7PfYiaUVdMnlBC2kq0vEFP/8VInqa9b+ZRCC0rZrh/dXl1cbHylkOV6gmkrqhJ+urKEg==" saltValue="PcsNDOBK3HuJ3bM7HQgWz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537</v>
      </c>
      <c r="L45" s="60">
        <v>615</v>
      </c>
      <c r="M45" s="60">
        <v>566</v>
      </c>
      <c r="N45" s="60">
        <v>533</v>
      </c>
      <c r="O45" s="61">
        <v>512</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486</v>
      </c>
      <c r="L46" s="64" t="s">
        <v>486</v>
      </c>
      <c r="M46" s="64" t="s">
        <v>486</v>
      </c>
      <c r="N46" s="64" t="s">
        <v>486</v>
      </c>
      <c r="O46" s="65" t="s">
        <v>486</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486</v>
      </c>
      <c r="L47" s="64" t="s">
        <v>486</v>
      </c>
      <c r="M47" s="64" t="s">
        <v>486</v>
      </c>
      <c r="N47" s="64" t="s">
        <v>486</v>
      </c>
      <c r="O47" s="65" t="s">
        <v>486</v>
      </c>
      <c r="P47" s="48"/>
      <c r="Q47" s="48"/>
      <c r="R47" s="48"/>
      <c r="S47" s="48"/>
      <c r="T47" s="48"/>
      <c r="U47" s="48"/>
    </row>
    <row r="48" spans="1:21" ht="30.75" customHeight="1" x14ac:dyDescent="0.15">
      <c r="A48" s="48"/>
      <c r="B48" s="1178"/>
      <c r="C48" s="1179"/>
      <c r="D48" s="62"/>
      <c r="E48" s="1155" t="s">
        <v>13</v>
      </c>
      <c r="F48" s="1155"/>
      <c r="G48" s="1155"/>
      <c r="H48" s="1155"/>
      <c r="I48" s="1155"/>
      <c r="J48" s="1156"/>
      <c r="K48" s="63" t="s">
        <v>486</v>
      </c>
      <c r="L48" s="64" t="s">
        <v>486</v>
      </c>
      <c r="M48" s="64" t="s">
        <v>486</v>
      </c>
      <c r="N48" s="64" t="s">
        <v>486</v>
      </c>
      <c r="O48" s="65" t="s">
        <v>486</v>
      </c>
      <c r="P48" s="48"/>
      <c r="Q48" s="48"/>
      <c r="R48" s="48"/>
      <c r="S48" s="48"/>
      <c r="T48" s="48"/>
      <c r="U48" s="48"/>
    </row>
    <row r="49" spans="1:21" ht="30.75" customHeight="1" x14ac:dyDescent="0.15">
      <c r="A49" s="48"/>
      <c r="B49" s="1178"/>
      <c r="C49" s="1179"/>
      <c r="D49" s="62"/>
      <c r="E49" s="1155" t="s">
        <v>14</v>
      </c>
      <c r="F49" s="1155"/>
      <c r="G49" s="1155"/>
      <c r="H49" s="1155"/>
      <c r="I49" s="1155"/>
      <c r="J49" s="1156"/>
      <c r="K49" s="63">
        <v>7</v>
      </c>
      <c r="L49" s="64">
        <v>13</v>
      </c>
      <c r="M49" s="64">
        <v>52</v>
      </c>
      <c r="N49" s="64">
        <v>87</v>
      </c>
      <c r="O49" s="65">
        <v>94</v>
      </c>
      <c r="P49" s="48"/>
      <c r="Q49" s="48"/>
      <c r="R49" s="48"/>
      <c r="S49" s="48"/>
      <c r="T49" s="48"/>
      <c r="U49" s="48"/>
    </row>
    <row r="50" spans="1:21" ht="30.75" customHeight="1" x14ac:dyDescent="0.15">
      <c r="A50" s="48"/>
      <c r="B50" s="1178"/>
      <c r="C50" s="1179"/>
      <c r="D50" s="62"/>
      <c r="E50" s="1155" t="s">
        <v>15</v>
      </c>
      <c r="F50" s="1155"/>
      <c r="G50" s="1155"/>
      <c r="H50" s="1155"/>
      <c r="I50" s="1155"/>
      <c r="J50" s="1156"/>
      <c r="K50" s="63">
        <v>17</v>
      </c>
      <c r="L50" s="64">
        <v>16</v>
      </c>
      <c r="M50" s="64">
        <v>15</v>
      </c>
      <c r="N50" s="64">
        <v>0</v>
      </c>
      <c r="O50" s="65">
        <v>0</v>
      </c>
      <c r="P50" s="48"/>
      <c r="Q50" s="48"/>
      <c r="R50" s="48"/>
      <c r="S50" s="48"/>
      <c r="T50" s="48"/>
      <c r="U50" s="48"/>
    </row>
    <row r="51" spans="1:21" ht="30.75" customHeight="1" x14ac:dyDescent="0.15">
      <c r="A51" s="48"/>
      <c r="B51" s="1180"/>
      <c r="C51" s="1181"/>
      <c r="D51" s="66"/>
      <c r="E51" s="1155" t="s">
        <v>16</v>
      </c>
      <c r="F51" s="1155"/>
      <c r="G51" s="1155"/>
      <c r="H51" s="1155"/>
      <c r="I51" s="1155"/>
      <c r="J51" s="1156"/>
      <c r="K51" s="63" t="s">
        <v>486</v>
      </c>
      <c r="L51" s="64" t="s">
        <v>486</v>
      </c>
      <c r="M51" s="64" t="s">
        <v>486</v>
      </c>
      <c r="N51" s="64" t="s">
        <v>486</v>
      </c>
      <c r="O51" s="65" t="s">
        <v>486</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386</v>
      </c>
      <c r="L52" s="64">
        <v>386</v>
      </c>
      <c r="M52" s="64">
        <v>373</v>
      </c>
      <c r="N52" s="64">
        <v>374</v>
      </c>
      <c r="O52" s="65">
        <v>360</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175</v>
      </c>
      <c r="L53" s="69">
        <v>258</v>
      </c>
      <c r="M53" s="69">
        <v>260</v>
      </c>
      <c r="N53" s="69">
        <v>246</v>
      </c>
      <c r="O53" s="70">
        <v>246</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539</v>
      </c>
      <c r="L57" s="81" t="s">
        <v>540</v>
      </c>
      <c r="M57" s="81" t="s">
        <v>541</v>
      </c>
      <c r="N57" s="81" t="s">
        <v>542</v>
      </c>
      <c r="O57" s="82" t="s">
        <v>543</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3j5lj0nqTs7mJdSuRzrelyYZtTPIKhhlxKCzzeP0NCwQuxB3YQrRIkUMdCkhH/4QJoay1BQHeLY2LJcjauh1iA==" saltValue="u/GJKZPA8XhR9q9mT8aoD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s="96" customFormat="1" ht="15" customHeight="1" x14ac:dyDescent="0.15"/>
    <row r="3" s="96" customFormat="1" ht="15" customHeight="1" x14ac:dyDescent="0.15"/>
    <row r="4" s="96" customFormat="1" ht="15" customHeight="1" x14ac:dyDescent="0.15"/>
    <row r="5" s="96" customFormat="1" ht="15" customHeight="1" x14ac:dyDescent="0.15"/>
    <row r="6" s="96" customFormat="1" ht="15" customHeight="1" x14ac:dyDescent="0.15"/>
    <row r="7" s="96" customFormat="1" ht="15" customHeight="1" x14ac:dyDescent="0.15"/>
    <row r="8" s="96" customFormat="1" ht="15" customHeight="1" x14ac:dyDescent="0.15"/>
    <row r="9" s="96" customFormat="1" ht="15" customHeight="1" x14ac:dyDescent="0.15"/>
    <row r="10" s="96" customFormat="1" ht="15" customHeight="1" x14ac:dyDescent="0.15"/>
    <row r="11" s="96" customFormat="1" ht="15" customHeight="1" x14ac:dyDescent="0.15"/>
    <row r="12" s="96" customFormat="1" ht="15" customHeight="1" x14ac:dyDescent="0.15"/>
    <row r="13" s="96" customFormat="1" ht="15" customHeight="1" x14ac:dyDescent="0.15"/>
    <row r="14" s="96" customFormat="1" ht="15" customHeight="1" x14ac:dyDescent="0.15"/>
    <row r="15" s="96" customFormat="1" ht="15" customHeight="1" x14ac:dyDescent="0.15"/>
    <row r="16" s="96" customFormat="1" ht="15" customHeight="1" x14ac:dyDescent="0.15"/>
    <row r="17" s="96" customFormat="1" ht="15" customHeight="1" x14ac:dyDescent="0.15"/>
    <row r="18" s="96" customFormat="1" ht="15" customHeight="1" x14ac:dyDescent="0.15"/>
    <row r="19" s="96" customFormat="1" ht="15" customHeight="1" x14ac:dyDescent="0.15"/>
    <row r="20" s="96" customFormat="1" ht="15" customHeight="1" x14ac:dyDescent="0.15"/>
    <row r="21" s="96" customFormat="1" ht="15" customHeight="1" x14ac:dyDescent="0.15"/>
    <row r="22" s="96" customFormat="1" ht="15" customHeight="1" x14ac:dyDescent="0.15"/>
    <row r="23" s="96" customFormat="1" ht="15" customHeight="1" x14ac:dyDescent="0.15"/>
    <row r="24" s="96" customFormat="1" ht="15" customHeight="1" x14ac:dyDescent="0.15"/>
    <row r="25" s="96" customFormat="1" ht="15" customHeight="1" x14ac:dyDescent="0.15"/>
    <row r="26" s="96" customFormat="1" ht="15" customHeight="1" x14ac:dyDescent="0.15"/>
    <row r="27" s="96" customFormat="1" ht="15" customHeight="1" x14ac:dyDescent="0.15"/>
    <row r="28" s="96" customFormat="1" ht="15" customHeight="1" x14ac:dyDescent="0.15"/>
    <row r="29" s="96" customFormat="1" ht="15" customHeight="1" x14ac:dyDescent="0.15"/>
    <row r="30" s="96" customFormat="1" ht="15" customHeight="1" x14ac:dyDescent="0.15"/>
    <row r="31" s="96" customFormat="1" ht="15" customHeight="1" x14ac:dyDescent="0.15"/>
    <row r="32" s="96" customFormat="1"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525</v>
      </c>
      <c r="J40" s="103" t="s">
        <v>526</v>
      </c>
      <c r="K40" s="103" t="s">
        <v>527</v>
      </c>
      <c r="L40" s="103" t="s">
        <v>528</v>
      </c>
      <c r="M40" s="104" t="s">
        <v>529</v>
      </c>
    </row>
    <row r="41" spans="2:13" ht="27.75" customHeight="1" x14ac:dyDescent="0.15">
      <c r="B41" s="1196" t="s">
        <v>30</v>
      </c>
      <c r="C41" s="1197"/>
      <c r="D41" s="105"/>
      <c r="E41" s="1198" t="s">
        <v>31</v>
      </c>
      <c r="F41" s="1198"/>
      <c r="G41" s="1198"/>
      <c r="H41" s="1199"/>
      <c r="I41" s="343">
        <v>5153</v>
      </c>
      <c r="J41" s="344">
        <v>4886</v>
      </c>
      <c r="K41" s="344">
        <v>4528</v>
      </c>
      <c r="L41" s="344">
        <v>4153</v>
      </c>
      <c r="M41" s="345">
        <v>3783</v>
      </c>
    </row>
    <row r="42" spans="2:13" ht="27.75" customHeight="1" x14ac:dyDescent="0.15">
      <c r="B42" s="1186"/>
      <c r="C42" s="1187"/>
      <c r="D42" s="106"/>
      <c r="E42" s="1190" t="s">
        <v>32</v>
      </c>
      <c r="F42" s="1190"/>
      <c r="G42" s="1190"/>
      <c r="H42" s="1191"/>
      <c r="I42" s="346" t="s">
        <v>486</v>
      </c>
      <c r="J42" s="347" t="s">
        <v>486</v>
      </c>
      <c r="K42" s="347" t="s">
        <v>486</v>
      </c>
      <c r="L42" s="347" t="s">
        <v>486</v>
      </c>
      <c r="M42" s="348" t="s">
        <v>486</v>
      </c>
    </row>
    <row r="43" spans="2:13" ht="27.75" customHeight="1" x14ac:dyDescent="0.15">
      <c r="B43" s="1186"/>
      <c r="C43" s="1187"/>
      <c r="D43" s="106"/>
      <c r="E43" s="1190" t="s">
        <v>33</v>
      </c>
      <c r="F43" s="1190"/>
      <c r="G43" s="1190"/>
      <c r="H43" s="1191"/>
      <c r="I43" s="346" t="s">
        <v>486</v>
      </c>
      <c r="J43" s="347" t="s">
        <v>486</v>
      </c>
      <c r="K43" s="347" t="s">
        <v>486</v>
      </c>
      <c r="L43" s="347" t="s">
        <v>486</v>
      </c>
      <c r="M43" s="348" t="s">
        <v>486</v>
      </c>
    </row>
    <row r="44" spans="2:13" ht="27.75" customHeight="1" x14ac:dyDescent="0.15">
      <c r="B44" s="1186"/>
      <c r="C44" s="1187"/>
      <c r="D44" s="106"/>
      <c r="E44" s="1190" t="s">
        <v>34</v>
      </c>
      <c r="F44" s="1190"/>
      <c r="G44" s="1190"/>
      <c r="H44" s="1191"/>
      <c r="I44" s="346">
        <v>973</v>
      </c>
      <c r="J44" s="347">
        <v>1027</v>
      </c>
      <c r="K44" s="347">
        <v>1044</v>
      </c>
      <c r="L44" s="347">
        <v>1317</v>
      </c>
      <c r="M44" s="348">
        <v>1247</v>
      </c>
    </row>
    <row r="45" spans="2:13" ht="27.75" customHeight="1" x14ac:dyDescent="0.15">
      <c r="B45" s="1186"/>
      <c r="C45" s="1187"/>
      <c r="D45" s="106"/>
      <c r="E45" s="1190" t="s">
        <v>35</v>
      </c>
      <c r="F45" s="1190"/>
      <c r="G45" s="1190"/>
      <c r="H45" s="1191"/>
      <c r="I45" s="346">
        <v>1010</v>
      </c>
      <c r="J45" s="347">
        <v>1032</v>
      </c>
      <c r="K45" s="347">
        <v>954</v>
      </c>
      <c r="L45" s="347">
        <v>937</v>
      </c>
      <c r="M45" s="348">
        <v>934</v>
      </c>
    </row>
    <row r="46" spans="2:13" ht="27.75" customHeight="1" x14ac:dyDescent="0.15">
      <c r="B46" s="1186"/>
      <c r="C46" s="1187"/>
      <c r="D46" s="107"/>
      <c r="E46" s="1190" t="s">
        <v>36</v>
      </c>
      <c r="F46" s="1190"/>
      <c r="G46" s="1190"/>
      <c r="H46" s="1191"/>
      <c r="I46" s="346" t="s">
        <v>486</v>
      </c>
      <c r="J46" s="347" t="s">
        <v>486</v>
      </c>
      <c r="K46" s="347" t="s">
        <v>486</v>
      </c>
      <c r="L46" s="347" t="s">
        <v>486</v>
      </c>
      <c r="M46" s="348" t="s">
        <v>486</v>
      </c>
    </row>
    <row r="47" spans="2:13" ht="27.75" customHeight="1" x14ac:dyDescent="0.15">
      <c r="B47" s="1186"/>
      <c r="C47" s="1187"/>
      <c r="D47" s="108"/>
      <c r="E47" s="1200" t="s">
        <v>37</v>
      </c>
      <c r="F47" s="1201"/>
      <c r="G47" s="1201"/>
      <c r="H47" s="1202"/>
      <c r="I47" s="346" t="s">
        <v>486</v>
      </c>
      <c r="J47" s="347" t="s">
        <v>486</v>
      </c>
      <c r="K47" s="347" t="s">
        <v>486</v>
      </c>
      <c r="L47" s="347" t="s">
        <v>486</v>
      </c>
      <c r="M47" s="348" t="s">
        <v>486</v>
      </c>
    </row>
    <row r="48" spans="2:13" ht="27.75" customHeight="1" x14ac:dyDescent="0.15">
      <c r="B48" s="1186"/>
      <c r="C48" s="1187"/>
      <c r="D48" s="106"/>
      <c r="E48" s="1190" t="s">
        <v>38</v>
      </c>
      <c r="F48" s="1190"/>
      <c r="G48" s="1190"/>
      <c r="H48" s="1191"/>
      <c r="I48" s="346" t="s">
        <v>486</v>
      </c>
      <c r="J48" s="347" t="s">
        <v>486</v>
      </c>
      <c r="K48" s="347" t="s">
        <v>486</v>
      </c>
      <c r="L48" s="347" t="s">
        <v>486</v>
      </c>
      <c r="M48" s="348" t="s">
        <v>486</v>
      </c>
    </row>
    <row r="49" spans="2:13" ht="27.75" customHeight="1" x14ac:dyDescent="0.15">
      <c r="B49" s="1188"/>
      <c r="C49" s="1189"/>
      <c r="D49" s="106"/>
      <c r="E49" s="1190" t="s">
        <v>39</v>
      </c>
      <c r="F49" s="1190"/>
      <c r="G49" s="1190"/>
      <c r="H49" s="1191"/>
      <c r="I49" s="346" t="s">
        <v>486</v>
      </c>
      <c r="J49" s="347" t="s">
        <v>486</v>
      </c>
      <c r="K49" s="347" t="s">
        <v>486</v>
      </c>
      <c r="L49" s="347" t="s">
        <v>486</v>
      </c>
      <c r="M49" s="348" t="s">
        <v>486</v>
      </c>
    </row>
    <row r="50" spans="2:13" ht="27.75" customHeight="1" x14ac:dyDescent="0.15">
      <c r="B50" s="1184" t="s">
        <v>40</v>
      </c>
      <c r="C50" s="1185"/>
      <c r="D50" s="109"/>
      <c r="E50" s="1190" t="s">
        <v>41</v>
      </c>
      <c r="F50" s="1190"/>
      <c r="G50" s="1190"/>
      <c r="H50" s="1191"/>
      <c r="I50" s="346">
        <v>741</v>
      </c>
      <c r="J50" s="347">
        <v>1264</v>
      </c>
      <c r="K50" s="347">
        <v>1534</v>
      </c>
      <c r="L50" s="347">
        <v>1677</v>
      </c>
      <c r="M50" s="348">
        <v>1787</v>
      </c>
    </row>
    <row r="51" spans="2:13" ht="27.75" customHeight="1" x14ac:dyDescent="0.15">
      <c r="B51" s="1186"/>
      <c r="C51" s="1187"/>
      <c r="D51" s="106"/>
      <c r="E51" s="1190" t="s">
        <v>42</v>
      </c>
      <c r="F51" s="1190"/>
      <c r="G51" s="1190"/>
      <c r="H51" s="1191"/>
      <c r="I51" s="346" t="s">
        <v>486</v>
      </c>
      <c r="J51" s="347" t="s">
        <v>486</v>
      </c>
      <c r="K51" s="347" t="s">
        <v>486</v>
      </c>
      <c r="L51" s="347" t="s">
        <v>486</v>
      </c>
      <c r="M51" s="348" t="s">
        <v>486</v>
      </c>
    </row>
    <row r="52" spans="2:13" ht="27.75" customHeight="1" x14ac:dyDescent="0.15">
      <c r="B52" s="1188"/>
      <c r="C52" s="1189"/>
      <c r="D52" s="106"/>
      <c r="E52" s="1190" t="s">
        <v>43</v>
      </c>
      <c r="F52" s="1190"/>
      <c r="G52" s="1190"/>
      <c r="H52" s="1191"/>
      <c r="I52" s="346">
        <v>4558</v>
      </c>
      <c r="J52" s="347">
        <v>4454</v>
      </c>
      <c r="K52" s="347">
        <v>4265</v>
      </c>
      <c r="L52" s="347">
        <v>4048</v>
      </c>
      <c r="M52" s="348">
        <v>3787</v>
      </c>
    </row>
    <row r="53" spans="2:13" ht="27.75" customHeight="1" thickBot="1" x14ac:dyDescent="0.2">
      <c r="B53" s="1192" t="s">
        <v>19</v>
      </c>
      <c r="C53" s="1193"/>
      <c r="D53" s="110"/>
      <c r="E53" s="1194" t="s">
        <v>44</v>
      </c>
      <c r="F53" s="1194"/>
      <c r="G53" s="1194"/>
      <c r="H53" s="1195"/>
      <c r="I53" s="349">
        <v>1838</v>
      </c>
      <c r="J53" s="350">
        <v>1228</v>
      </c>
      <c r="K53" s="350">
        <v>727</v>
      </c>
      <c r="L53" s="350">
        <v>682</v>
      </c>
      <c r="M53" s="351">
        <v>390</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sqamfZ040AZgn5QyT8ni9/XD4MiNvZa8QhJWKtJURDpQCwO+oysmX26DJduLHg67XtjHHU4+iAyy2/Eb2ok+yg==" saltValue="O0ZglzU2JGI2LWXrEv/Ru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527</v>
      </c>
      <c r="G54" s="119" t="s">
        <v>528</v>
      </c>
      <c r="H54" s="120" t="s">
        <v>529</v>
      </c>
    </row>
    <row r="55" spans="2:8" ht="52.5" customHeight="1" x14ac:dyDescent="0.15">
      <c r="B55" s="121"/>
      <c r="C55" s="1211" t="s">
        <v>46</v>
      </c>
      <c r="D55" s="1211"/>
      <c r="E55" s="1212"/>
      <c r="F55" s="352">
        <v>1534</v>
      </c>
      <c r="G55" s="352">
        <v>1677</v>
      </c>
      <c r="H55" s="353">
        <v>1787</v>
      </c>
    </row>
    <row r="56" spans="2:8" ht="52.5" customHeight="1" x14ac:dyDescent="0.15">
      <c r="B56" s="122"/>
      <c r="C56" s="1213" t="s">
        <v>47</v>
      </c>
      <c r="D56" s="1213"/>
      <c r="E56" s="1214"/>
      <c r="F56" s="354" t="s">
        <v>486</v>
      </c>
      <c r="G56" s="354" t="s">
        <v>486</v>
      </c>
      <c r="H56" s="355" t="s">
        <v>486</v>
      </c>
    </row>
    <row r="57" spans="2:8" ht="53.25" customHeight="1" x14ac:dyDescent="0.15">
      <c r="B57" s="122"/>
      <c r="C57" s="1215" t="s">
        <v>48</v>
      </c>
      <c r="D57" s="1215"/>
      <c r="E57" s="1216"/>
      <c r="F57" s="356">
        <v>667</v>
      </c>
      <c r="G57" s="356">
        <v>921</v>
      </c>
      <c r="H57" s="357">
        <v>1106</v>
      </c>
    </row>
    <row r="58" spans="2:8" ht="45.75" customHeight="1" x14ac:dyDescent="0.15">
      <c r="B58" s="123"/>
      <c r="C58" s="1203" t="s">
        <v>555</v>
      </c>
      <c r="D58" s="1204"/>
      <c r="E58" s="1205"/>
      <c r="F58" s="358">
        <v>524</v>
      </c>
      <c r="G58" s="358">
        <v>697</v>
      </c>
      <c r="H58" s="359">
        <v>792</v>
      </c>
    </row>
    <row r="59" spans="2:8" ht="45.75" customHeight="1" x14ac:dyDescent="0.15">
      <c r="B59" s="123"/>
      <c r="C59" s="1203" t="s">
        <v>556</v>
      </c>
      <c r="D59" s="1204"/>
      <c r="E59" s="1205"/>
      <c r="F59" s="358">
        <v>68</v>
      </c>
      <c r="G59" s="358">
        <v>79</v>
      </c>
      <c r="H59" s="359">
        <v>179</v>
      </c>
    </row>
    <row r="60" spans="2:8" ht="45.75" customHeight="1" x14ac:dyDescent="0.15">
      <c r="B60" s="123"/>
      <c r="C60" s="1203" t="s">
        <v>557</v>
      </c>
      <c r="D60" s="1204"/>
      <c r="E60" s="1205"/>
      <c r="F60" s="358">
        <v>7</v>
      </c>
      <c r="G60" s="358">
        <v>57</v>
      </c>
      <c r="H60" s="359">
        <v>67</v>
      </c>
    </row>
    <row r="61" spans="2:8" ht="45.75" customHeight="1" x14ac:dyDescent="0.15">
      <c r="B61" s="123"/>
      <c r="C61" s="1203" t="s">
        <v>558</v>
      </c>
      <c r="D61" s="1204"/>
      <c r="E61" s="1205"/>
      <c r="F61" s="358">
        <v>33</v>
      </c>
      <c r="G61" s="358">
        <v>33</v>
      </c>
      <c r="H61" s="359">
        <v>33</v>
      </c>
    </row>
    <row r="62" spans="2:8" ht="45.75" customHeight="1" thickBot="1" x14ac:dyDescent="0.2">
      <c r="B62" s="124"/>
      <c r="C62" s="1206" t="s">
        <v>559</v>
      </c>
      <c r="D62" s="1207"/>
      <c r="E62" s="1208"/>
      <c r="F62" s="360">
        <v>28</v>
      </c>
      <c r="G62" s="360">
        <v>29</v>
      </c>
      <c r="H62" s="361">
        <v>29</v>
      </c>
    </row>
    <row r="63" spans="2:8" ht="52.5" customHeight="1" thickBot="1" x14ac:dyDescent="0.2">
      <c r="B63" s="125"/>
      <c r="C63" s="1209" t="s">
        <v>49</v>
      </c>
      <c r="D63" s="1209"/>
      <c r="E63" s="1210"/>
      <c r="F63" s="362">
        <v>2201</v>
      </c>
      <c r="G63" s="362">
        <v>2598</v>
      </c>
      <c r="H63" s="363">
        <v>2892</v>
      </c>
    </row>
    <row r="64" spans="2:8" x14ac:dyDescent="0.15"/>
  </sheetData>
  <sheetProtection algorithmName="SHA-512" hashValue="T9h+vYWInJJT8kHJBeDZzWeLJhDBgKamGOEvC31SI+KEBL5KVpf/iZRv57kFjbLRvxV9YAYVv2R38F1S6++4Lw==" saltValue="L1vRZ9V4EdqmrGjwWXv06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524</v>
      </c>
      <c r="G2" s="139"/>
      <c r="H2" s="140"/>
    </row>
    <row r="3" spans="1:8" x14ac:dyDescent="0.15">
      <c r="A3" s="136" t="s">
        <v>517</v>
      </c>
      <c r="B3" s="141"/>
      <c r="C3" s="142"/>
      <c r="D3" s="143">
        <v>62138</v>
      </c>
      <c r="E3" s="144"/>
      <c r="F3" s="145">
        <v>117234</v>
      </c>
      <c r="G3" s="146"/>
      <c r="H3" s="147"/>
    </row>
    <row r="4" spans="1:8" x14ac:dyDescent="0.15">
      <c r="A4" s="148"/>
      <c r="B4" s="149"/>
      <c r="C4" s="150"/>
      <c r="D4" s="151">
        <v>32284</v>
      </c>
      <c r="E4" s="152"/>
      <c r="F4" s="153">
        <v>59796</v>
      </c>
      <c r="G4" s="154"/>
      <c r="H4" s="155"/>
    </row>
    <row r="5" spans="1:8" x14ac:dyDescent="0.15">
      <c r="A5" s="136" t="s">
        <v>519</v>
      </c>
      <c r="B5" s="141"/>
      <c r="C5" s="142"/>
      <c r="D5" s="143">
        <v>34207</v>
      </c>
      <c r="E5" s="144"/>
      <c r="F5" s="145">
        <v>97758</v>
      </c>
      <c r="G5" s="146"/>
      <c r="H5" s="147"/>
    </row>
    <row r="6" spans="1:8" x14ac:dyDescent="0.15">
      <c r="A6" s="148"/>
      <c r="B6" s="149"/>
      <c r="C6" s="150"/>
      <c r="D6" s="151">
        <v>13429</v>
      </c>
      <c r="E6" s="152"/>
      <c r="F6" s="153">
        <v>45946</v>
      </c>
      <c r="G6" s="154"/>
      <c r="H6" s="155"/>
    </row>
    <row r="7" spans="1:8" x14ac:dyDescent="0.15">
      <c r="A7" s="136" t="s">
        <v>520</v>
      </c>
      <c r="B7" s="141"/>
      <c r="C7" s="142"/>
      <c r="D7" s="143">
        <v>35359</v>
      </c>
      <c r="E7" s="144"/>
      <c r="F7" s="145">
        <v>91338</v>
      </c>
      <c r="G7" s="146"/>
      <c r="H7" s="147"/>
    </row>
    <row r="8" spans="1:8" x14ac:dyDescent="0.15">
      <c r="A8" s="148"/>
      <c r="B8" s="149"/>
      <c r="C8" s="150"/>
      <c r="D8" s="151">
        <v>16243</v>
      </c>
      <c r="E8" s="152"/>
      <c r="F8" s="153">
        <v>43989</v>
      </c>
      <c r="G8" s="154"/>
      <c r="H8" s="155"/>
    </row>
    <row r="9" spans="1:8" x14ac:dyDescent="0.15">
      <c r="A9" s="136" t="s">
        <v>521</v>
      </c>
      <c r="B9" s="141"/>
      <c r="C9" s="142"/>
      <c r="D9" s="143">
        <v>32510</v>
      </c>
      <c r="E9" s="144"/>
      <c r="F9" s="145">
        <v>103975</v>
      </c>
      <c r="G9" s="146"/>
      <c r="H9" s="147"/>
    </row>
    <row r="10" spans="1:8" x14ac:dyDescent="0.15">
      <c r="A10" s="148"/>
      <c r="B10" s="149"/>
      <c r="C10" s="150"/>
      <c r="D10" s="151">
        <v>13616</v>
      </c>
      <c r="E10" s="152"/>
      <c r="F10" s="153">
        <v>52698</v>
      </c>
      <c r="G10" s="154"/>
      <c r="H10" s="155"/>
    </row>
    <row r="11" spans="1:8" x14ac:dyDescent="0.15">
      <c r="A11" s="136" t="s">
        <v>522</v>
      </c>
      <c r="B11" s="141"/>
      <c r="C11" s="142"/>
      <c r="D11" s="143">
        <v>30942</v>
      </c>
      <c r="E11" s="144"/>
      <c r="F11" s="145">
        <v>112678</v>
      </c>
      <c r="G11" s="146"/>
      <c r="H11" s="147"/>
    </row>
    <row r="12" spans="1:8" x14ac:dyDescent="0.15">
      <c r="A12" s="148"/>
      <c r="B12" s="149"/>
      <c r="C12" s="156"/>
      <c r="D12" s="151">
        <v>16697</v>
      </c>
      <c r="E12" s="152"/>
      <c r="F12" s="153">
        <v>55165</v>
      </c>
      <c r="G12" s="154"/>
      <c r="H12" s="155"/>
    </row>
    <row r="13" spans="1:8" x14ac:dyDescent="0.15">
      <c r="A13" s="136"/>
      <c r="B13" s="141"/>
      <c r="C13" s="157"/>
      <c r="D13" s="158">
        <v>39031</v>
      </c>
      <c r="E13" s="159"/>
      <c r="F13" s="160">
        <v>104597</v>
      </c>
      <c r="G13" s="161"/>
      <c r="H13" s="147"/>
    </row>
    <row r="14" spans="1:8" x14ac:dyDescent="0.15">
      <c r="A14" s="148"/>
      <c r="B14" s="149"/>
      <c r="C14" s="150"/>
      <c r="D14" s="151">
        <v>18454</v>
      </c>
      <c r="E14" s="152"/>
      <c r="F14" s="153">
        <v>51519</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10.94</v>
      </c>
      <c r="C19" s="162">
        <f>ROUND(VALUE(SUBSTITUTE(実質収支比率等に係る経年分析!G$48,"▲","-")),2)</f>
        <v>11.56</v>
      </c>
      <c r="D19" s="162">
        <f>ROUND(VALUE(SUBSTITUTE(実質収支比率等に係る経年分析!H$48,"▲","-")),2)</f>
        <v>11.19</v>
      </c>
      <c r="E19" s="162">
        <f>ROUND(VALUE(SUBSTITUTE(実質収支比率等に係る経年分析!I$48,"▲","-")),2)</f>
        <v>12.72</v>
      </c>
      <c r="F19" s="162">
        <f>ROUND(VALUE(SUBSTITUTE(実質収支比率等に係る経年分析!J$48,"▲","-")),2)</f>
        <v>12.76</v>
      </c>
    </row>
    <row r="20" spans="1:11" x14ac:dyDescent="0.15">
      <c r="A20" s="162" t="s">
        <v>53</v>
      </c>
      <c r="B20" s="162">
        <f>ROUND(VALUE(SUBSTITUTE(実質収支比率等に係る経年分析!F$47,"▲","-")),2)</f>
        <v>20.309999999999999</v>
      </c>
      <c r="C20" s="162">
        <f>ROUND(VALUE(SUBSTITUTE(実質収支比率等に係る経年分析!G$47,"▲","-")),2)</f>
        <v>32.380000000000003</v>
      </c>
      <c r="D20" s="162">
        <f>ROUND(VALUE(SUBSTITUTE(実質収支比率等に係る経年分析!H$47,"▲","-")),2)</f>
        <v>40.78</v>
      </c>
      <c r="E20" s="162">
        <f>ROUND(VALUE(SUBSTITUTE(実質収支比率等に係る経年分析!I$47,"▲","-")),2)</f>
        <v>44.42</v>
      </c>
      <c r="F20" s="162">
        <f>ROUND(VALUE(SUBSTITUTE(実質収支比率等に係る経年分析!J$47,"▲","-")),2)</f>
        <v>46.17</v>
      </c>
    </row>
    <row r="21" spans="1:11" x14ac:dyDescent="0.15">
      <c r="A21" s="162" t="s">
        <v>54</v>
      </c>
      <c r="B21" s="162">
        <f>IF(ISNUMBER(VALUE(SUBSTITUTE(実質収支比率等に係る経年分析!F$49,"▲","-"))),ROUND(VALUE(SUBSTITUTE(実質収支比率等に係る経年分析!F$49,"▲","-")),2),NA())</f>
        <v>-0.55000000000000004</v>
      </c>
      <c r="C21" s="162">
        <f>IF(ISNUMBER(VALUE(SUBSTITUTE(実質収支比率等に係る経年分析!G$49,"▲","-"))),ROUND(VALUE(SUBSTITUTE(実質収支比率等に係る経年分析!G$49,"▲","-")),2),NA())</f>
        <v>14.73</v>
      </c>
      <c r="D21" s="162">
        <f>IF(ISNUMBER(VALUE(SUBSTITUTE(実質収支比率等に係る経年分析!H$49,"▲","-"))),ROUND(VALUE(SUBSTITUTE(実質収支比率等に係る経年分析!H$49,"▲","-")),2),NA())</f>
        <v>6.36</v>
      </c>
      <c r="E21" s="162">
        <f>IF(ISNUMBER(VALUE(SUBSTITUTE(実質収支比率等に係る経年分析!I$49,"▲","-"))),ROUND(VALUE(SUBSTITUTE(実質収支比率等に係る経年分析!I$49,"▲","-")),2),NA())</f>
        <v>5.37</v>
      </c>
      <c r="F21" s="162">
        <f>IF(ISNUMBER(VALUE(SUBSTITUTE(実質収支比率等に係る経年分析!J$49,"▲","-"))),ROUND(VALUE(SUBSTITUTE(実質収支比率等に係る経年分析!J$49,"▲","-")),2),NA())</f>
        <v>3.19</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15">
      <c r="A31" s="163" t="str">
        <f>IF(連結実質赤字比率に係る赤字・黒字の構成分析!C$39="",NA(),連結実質赤字比率に係る赤字・黒字の構成分析!C$39)</f>
        <v>風力発電事業特別会計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0.08</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0.06</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7.0000000000000007E-2</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7.0000000000000007E-2</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v>
      </c>
    </row>
    <row r="32" spans="1:11" x14ac:dyDescent="0.15">
      <c r="A32" s="163" t="str">
        <f>IF(連結実質赤字比率に係る赤字・黒字の構成分析!C$38="",NA(),連結実質赤字比率に係る赤字・黒字の構成分析!C$38)</f>
        <v>後期高齢者医療特別会計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0.01</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0.01</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0.01</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0.04</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0.05</v>
      </c>
    </row>
    <row r="33" spans="1:16" x14ac:dyDescent="0.15">
      <c r="A33" s="163" t="str">
        <f>IF(連結実質赤字比率に係る赤字・黒字の構成分析!C$37="",NA(),連結実質赤字比率に係る赤字・黒字の構成分析!C$37)</f>
        <v>国民健康保険特別会計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0.56999999999999995</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0.56000000000000005</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0.26</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0.38</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0.46</v>
      </c>
    </row>
    <row r="34" spans="1:16" x14ac:dyDescent="0.15">
      <c r="A34" s="163" t="str">
        <f>IF(連結実質赤字比率に係る赤字・黒字の構成分析!C$36="",NA(),連結実質赤字比率に係る赤字・黒字の構成分析!C$36)</f>
        <v>介護保険特別会計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1.54</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0.97</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1.29</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1.23</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1.83</v>
      </c>
    </row>
    <row r="35" spans="1:16" x14ac:dyDescent="0.15">
      <c r="A35" s="163" t="str">
        <f>IF(連結実質赤字比率に係る赤字・黒字の構成分析!C$35="",NA(),連結実質赤字比率に係る赤字・黒字の構成分析!C$35)</f>
        <v>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18.989999999999998</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15.22</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11.95</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10.99</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9.8800000000000008</v>
      </c>
    </row>
    <row r="36" spans="1:16" x14ac:dyDescent="0.15">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10.94</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11.56</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11.19</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12.72</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12.76</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386</v>
      </c>
      <c r="E42" s="164"/>
      <c r="F42" s="164"/>
      <c r="G42" s="164">
        <f>'実質公債費比率（分子）の構造'!L$52</f>
        <v>386</v>
      </c>
      <c r="H42" s="164"/>
      <c r="I42" s="164"/>
      <c r="J42" s="164">
        <f>'実質公債費比率（分子）の構造'!M$52</f>
        <v>373</v>
      </c>
      <c r="K42" s="164"/>
      <c r="L42" s="164"/>
      <c r="M42" s="164">
        <f>'実質公債費比率（分子）の構造'!N$52</f>
        <v>374</v>
      </c>
      <c r="N42" s="164"/>
      <c r="O42" s="164"/>
      <c r="P42" s="164">
        <f>'実質公債費比率（分子）の構造'!O$52</f>
        <v>360</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17</v>
      </c>
      <c r="C44" s="164"/>
      <c r="D44" s="164"/>
      <c r="E44" s="164">
        <f>'実質公債費比率（分子）の構造'!L$50</f>
        <v>16</v>
      </c>
      <c r="F44" s="164"/>
      <c r="G44" s="164"/>
      <c r="H44" s="164">
        <f>'実質公債費比率（分子）の構造'!M$50</f>
        <v>15</v>
      </c>
      <c r="I44" s="164"/>
      <c r="J44" s="164"/>
      <c r="K44" s="164">
        <f>'実質公債費比率（分子）の構造'!N$50</f>
        <v>0</v>
      </c>
      <c r="L44" s="164"/>
      <c r="M44" s="164"/>
      <c r="N44" s="164">
        <f>'実質公債費比率（分子）の構造'!O$50</f>
        <v>0</v>
      </c>
      <c r="O44" s="164"/>
      <c r="P44" s="164"/>
    </row>
    <row r="45" spans="1:16" x14ac:dyDescent="0.15">
      <c r="A45" s="164" t="s">
        <v>63</v>
      </c>
      <c r="B45" s="164">
        <f>'実質公債費比率（分子）の構造'!K$49</f>
        <v>7</v>
      </c>
      <c r="C45" s="164"/>
      <c r="D45" s="164"/>
      <c r="E45" s="164">
        <f>'実質公債費比率（分子）の構造'!L$49</f>
        <v>13</v>
      </c>
      <c r="F45" s="164"/>
      <c r="G45" s="164"/>
      <c r="H45" s="164">
        <f>'実質公債費比率（分子）の構造'!M$49</f>
        <v>52</v>
      </c>
      <c r="I45" s="164"/>
      <c r="J45" s="164"/>
      <c r="K45" s="164">
        <f>'実質公債費比率（分子）の構造'!N$49</f>
        <v>87</v>
      </c>
      <c r="L45" s="164"/>
      <c r="M45" s="164"/>
      <c r="N45" s="164">
        <f>'実質公債費比率（分子）の構造'!O$49</f>
        <v>94</v>
      </c>
      <c r="O45" s="164"/>
      <c r="P45" s="164"/>
    </row>
    <row r="46" spans="1:16" x14ac:dyDescent="0.15">
      <c r="A46" s="164" t="s">
        <v>64</v>
      </c>
      <c r="B46" s="164" t="str">
        <f>'実質公債費比率（分子）の構造'!K$48</f>
        <v>-</v>
      </c>
      <c r="C46" s="164"/>
      <c r="D46" s="164"/>
      <c r="E46" s="164" t="str">
        <f>'実質公債費比率（分子）の構造'!L$48</f>
        <v>-</v>
      </c>
      <c r="F46" s="164"/>
      <c r="G46" s="164"/>
      <c r="H46" s="164" t="str">
        <f>'実質公債費比率（分子）の構造'!M$48</f>
        <v>-</v>
      </c>
      <c r="I46" s="164"/>
      <c r="J46" s="164"/>
      <c r="K46" s="164" t="str">
        <f>'実質公債費比率（分子）の構造'!N$48</f>
        <v>-</v>
      </c>
      <c r="L46" s="164"/>
      <c r="M46" s="164"/>
      <c r="N46" s="164" t="str">
        <f>'実質公債費比率（分子）の構造'!O$48</f>
        <v>-</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537</v>
      </c>
      <c r="C49" s="164"/>
      <c r="D49" s="164"/>
      <c r="E49" s="164">
        <f>'実質公債費比率（分子）の構造'!L$45</f>
        <v>615</v>
      </c>
      <c r="F49" s="164"/>
      <c r="G49" s="164"/>
      <c r="H49" s="164">
        <f>'実質公債費比率（分子）の構造'!M$45</f>
        <v>566</v>
      </c>
      <c r="I49" s="164"/>
      <c r="J49" s="164"/>
      <c r="K49" s="164">
        <f>'実質公債費比率（分子）の構造'!N$45</f>
        <v>533</v>
      </c>
      <c r="L49" s="164"/>
      <c r="M49" s="164"/>
      <c r="N49" s="164">
        <f>'実質公債費比率（分子）の構造'!O$45</f>
        <v>512</v>
      </c>
      <c r="O49" s="164"/>
      <c r="P49" s="164"/>
    </row>
    <row r="50" spans="1:16" x14ac:dyDescent="0.15">
      <c r="A50" s="164" t="s">
        <v>67</v>
      </c>
      <c r="B50" s="164" t="e">
        <f>NA()</f>
        <v>#N/A</v>
      </c>
      <c r="C50" s="164">
        <f>IF(ISNUMBER('実質公債費比率（分子）の構造'!K$53),'実質公債費比率（分子）の構造'!K$53,NA())</f>
        <v>175</v>
      </c>
      <c r="D50" s="164" t="e">
        <f>NA()</f>
        <v>#N/A</v>
      </c>
      <c r="E50" s="164" t="e">
        <f>NA()</f>
        <v>#N/A</v>
      </c>
      <c r="F50" s="164">
        <f>IF(ISNUMBER('実質公債費比率（分子）の構造'!L$53),'実質公債費比率（分子）の構造'!L$53,NA())</f>
        <v>258</v>
      </c>
      <c r="G50" s="164" t="e">
        <f>NA()</f>
        <v>#N/A</v>
      </c>
      <c r="H50" s="164" t="e">
        <f>NA()</f>
        <v>#N/A</v>
      </c>
      <c r="I50" s="164">
        <f>IF(ISNUMBER('実質公債費比率（分子）の構造'!M$53),'実質公債費比率（分子）の構造'!M$53,NA())</f>
        <v>260</v>
      </c>
      <c r="J50" s="164" t="e">
        <f>NA()</f>
        <v>#N/A</v>
      </c>
      <c r="K50" s="164" t="e">
        <f>NA()</f>
        <v>#N/A</v>
      </c>
      <c r="L50" s="164">
        <f>IF(ISNUMBER('実質公債費比率（分子）の構造'!N$53),'実質公債費比率（分子）の構造'!N$53,NA())</f>
        <v>246</v>
      </c>
      <c r="M50" s="164" t="e">
        <f>NA()</f>
        <v>#N/A</v>
      </c>
      <c r="N50" s="164" t="e">
        <f>NA()</f>
        <v>#N/A</v>
      </c>
      <c r="O50" s="164">
        <f>IF(ISNUMBER('実質公債費比率（分子）の構造'!O$53),'実質公債費比率（分子）の構造'!O$53,NA())</f>
        <v>246</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4558</v>
      </c>
      <c r="E56" s="163"/>
      <c r="F56" s="163"/>
      <c r="G56" s="163">
        <f>'将来負担比率（分子）の構造'!J$52</f>
        <v>4454</v>
      </c>
      <c r="H56" s="163"/>
      <c r="I56" s="163"/>
      <c r="J56" s="163">
        <f>'将来負担比率（分子）の構造'!K$52</f>
        <v>4265</v>
      </c>
      <c r="K56" s="163"/>
      <c r="L56" s="163"/>
      <c r="M56" s="163">
        <f>'将来負担比率（分子）の構造'!L$52</f>
        <v>4048</v>
      </c>
      <c r="N56" s="163"/>
      <c r="O56" s="163"/>
      <c r="P56" s="163">
        <f>'将来負担比率（分子）の構造'!M$52</f>
        <v>3787</v>
      </c>
    </row>
    <row r="57" spans="1:16" x14ac:dyDescent="0.15">
      <c r="A57" s="163" t="s">
        <v>42</v>
      </c>
      <c r="B57" s="163"/>
      <c r="C57" s="163"/>
      <c r="D57" s="163" t="str">
        <f>'将来負担比率（分子）の構造'!I$51</f>
        <v>-</v>
      </c>
      <c r="E57" s="163"/>
      <c r="F57" s="163"/>
      <c r="G57" s="163" t="str">
        <f>'将来負担比率（分子）の構造'!J$51</f>
        <v>-</v>
      </c>
      <c r="H57" s="163"/>
      <c r="I57" s="163"/>
      <c r="J57" s="163" t="str">
        <f>'将来負担比率（分子）の構造'!K$51</f>
        <v>-</v>
      </c>
      <c r="K57" s="163"/>
      <c r="L57" s="163"/>
      <c r="M57" s="163" t="str">
        <f>'将来負担比率（分子）の構造'!L$51</f>
        <v>-</v>
      </c>
      <c r="N57" s="163"/>
      <c r="O57" s="163"/>
      <c r="P57" s="163" t="str">
        <f>'将来負担比率（分子）の構造'!M$51</f>
        <v>-</v>
      </c>
    </row>
    <row r="58" spans="1:16" x14ac:dyDescent="0.15">
      <c r="A58" s="163" t="s">
        <v>41</v>
      </c>
      <c r="B58" s="163"/>
      <c r="C58" s="163"/>
      <c r="D58" s="163">
        <f>'将来負担比率（分子）の構造'!I$50</f>
        <v>741</v>
      </c>
      <c r="E58" s="163"/>
      <c r="F58" s="163"/>
      <c r="G58" s="163">
        <f>'将来負担比率（分子）の構造'!J$50</f>
        <v>1264</v>
      </c>
      <c r="H58" s="163"/>
      <c r="I58" s="163"/>
      <c r="J58" s="163">
        <f>'将来負担比率（分子）の構造'!K$50</f>
        <v>1534</v>
      </c>
      <c r="K58" s="163"/>
      <c r="L58" s="163"/>
      <c r="M58" s="163">
        <f>'将来負担比率（分子）の構造'!L$50</f>
        <v>1677</v>
      </c>
      <c r="N58" s="163"/>
      <c r="O58" s="163"/>
      <c r="P58" s="163">
        <f>'将来負担比率（分子）の構造'!M$50</f>
        <v>1787</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1010</v>
      </c>
      <c r="C62" s="163"/>
      <c r="D62" s="163"/>
      <c r="E62" s="163">
        <f>'将来負担比率（分子）の構造'!J$45</f>
        <v>1032</v>
      </c>
      <c r="F62" s="163"/>
      <c r="G62" s="163"/>
      <c r="H62" s="163">
        <f>'将来負担比率（分子）の構造'!K$45</f>
        <v>954</v>
      </c>
      <c r="I62" s="163"/>
      <c r="J62" s="163"/>
      <c r="K62" s="163">
        <f>'将来負担比率（分子）の構造'!L$45</f>
        <v>937</v>
      </c>
      <c r="L62" s="163"/>
      <c r="M62" s="163"/>
      <c r="N62" s="163">
        <f>'将来負担比率（分子）の構造'!M$45</f>
        <v>934</v>
      </c>
      <c r="O62" s="163"/>
      <c r="P62" s="163"/>
    </row>
    <row r="63" spans="1:16" x14ac:dyDescent="0.15">
      <c r="A63" s="163" t="s">
        <v>34</v>
      </c>
      <c r="B63" s="163">
        <f>'将来負担比率（分子）の構造'!I$44</f>
        <v>973</v>
      </c>
      <c r="C63" s="163"/>
      <c r="D63" s="163"/>
      <c r="E63" s="163">
        <f>'将来負担比率（分子）の構造'!J$44</f>
        <v>1027</v>
      </c>
      <c r="F63" s="163"/>
      <c r="G63" s="163"/>
      <c r="H63" s="163">
        <f>'将来負担比率（分子）の構造'!K$44</f>
        <v>1044</v>
      </c>
      <c r="I63" s="163"/>
      <c r="J63" s="163"/>
      <c r="K63" s="163">
        <f>'将来負担比率（分子）の構造'!L$44</f>
        <v>1317</v>
      </c>
      <c r="L63" s="163"/>
      <c r="M63" s="163"/>
      <c r="N63" s="163">
        <f>'将来負担比率（分子）の構造'!M$44</f>
        <v>1247</v>
      </c>
      <c r="O63" s="163"/>
      <c r="P63" s="163"/>
    </row>
    <row r="64" spans="1:16" x14ac:dyDescent="0.15">
      <c r="A64" s="163" t="s">
        <v>33</v>
      </c>
      <c r="B64" s="163" t="str">
        <f>'将来負担比率（分子）の構造'!I$43</f>
        <v>-</v>
      </c>
      <c r="C64" s="163"/>
      <c r="D64" s="163"/>
      <c r="E64" s="163" t="str">
        <f>'将来負担比率（分子）の構造'!J$43</f>
        <v>-</v>
      </c>
      <c r="F64" s="163"/>
      <c r="G64" s="163"/>
      <c r="H64" s="163" t="str">
        <f>'将来負担比率（分子）の構造'!K$43</f>
        <v>-</v>
      </c>
      <c r="I64" s="163"/>
      <c r="J64" s="163"/>
      <c r="K64" s="163" t="str">
        <f>'将来負担比率（分子）の構造'!L$43</f>
        <v>-</v>
      </c>
      <c r="L64" s="163"/>
      <c r="M64" s="163"/>
      <c r="N64" s="163" t="str">
        <f>'将来負担比率（分子）の構造'!M$43</f>
        <v>-</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5153</v>
      </c>
      <c r="C66" s="163"/>
      <c r="D66" s="163"/>
      <c r="E66" s="163">
        <f>'将来負担比率（分子）の構造'!J$41</f>
        <v>4886</v>
      </c>
      <c r="F66" s="163"/>
      <c r="G66" s="163"/>
      <c r="H66" s="163">
        <f>'将来負担比率（分子）の構造'!K$41</f>
        <v>4528</v>
      </c>
      <c r="I66" s="163"/>
      <c r="J66" s="163"/>
      <c r="K66" s="163">
        <f>'将来負担比率（分子）の構造'!L$41</f>
        <v>4153</v>
      </c>
      <c r="L66" s="163"/>
      <c r="M66" s="163"/>
      <c r="N66" s="163">
        <f>'将来負担比率（分子）の構造'!M$41</f>
        <v>3783</v>
      </c>
      <c r="O66" s="163"/>
      <c r="P66" s="163"/>
    </row>
    <row r="67" spans="1:16" x14ac:dyDescent="0.15">
      <c r="A67" s="163" t="s">
        <v>71</v>
      </c>
      <c r="B67" s="163" t="e">
        <f>NA()</f>
        <v>#N/A</v>
      </c>
      <c r="C67" s="163">
        <f>IF(ISNUMBER('将来負担比率（分子）の構造'!I$53), IF('将来負担比率（分子）の構造'!I$53 &lt; 0, 0, '将来負担比率（分子）の構造'!I$53), NA())</f>
        <v>1838</v>
      </c>
      <c r="D67" s="163" t="e">
        <f>NA()</f>
        <v>#N/A</v>
      </c>
      <c r="E67" s="163" t="e">
        <f>NA()</f>
        <v>#N/A</v>
      </c>
      <c r="F67" s="163">
        <f>IF(ISNUMBER('将来負担比率（分子）の構造'!J$53), IF('将来負担比率（分子）の構造'!J$53 &lt; 0, 0, '将来負担比率（分子）の構造'!J$53), NA())</f>
        <v>1228</v>
      </c>
      <c r="G67" s="163" t="e">
        <f>NA()</f>
        <v>#N/A</v>
      </c>
      <c r="H67" s="163" t="e">
        <f>NA()</f>
        <v>#N/A</v>
      </c>
      <c r="I67" s="163">
        <f>IF(ISNUMBER('将来負担比率（分子）の構造'!K$53), IF('将来負担比率（分子）の構造'!K$53 &lt; 0, 0, '将来負担比率（分子）の構造'!K$53), NA())</f>
        <v>727</v>
      </c>
      <c r="J67" s="163" t="e">
        <f>NA()</f>
        <v>#N/A</v>
      </c>
      <c r="K67" s="163" t="e">
        <f>NA()</f>
        <v>#N/A</v>
      </c>
      <c r="L67" s="163">
        <f>IF(ISNUMBER('将来負担比率（分子）の構造'!L$53), IF('将来負担比率（分子）の構造'!L$53 &lt; 0, 0, '将来負担比率（分子）の構造'!L$53), NA())</f>
        <v>682</v>
      </c>
      <c r="M67" s="163" t="e">
        <f>NA()</f>
        <v>#N/A</v>
      </c>
      <c r="N67" s="163" t="e">
        <f>NA()</f>
        <v>#N/A</v>
      </c>
      <c r="O67" s="163">
        <f>IF(ISNUMBER('将来負担比率（分子）の構造'!M$53), IF('将来負担比率（分子）の構造'!M$53 &lt; 0, 0, '将来負担比率（分子）の構造'!M$53), NA())</f>
        <v>390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1534</v>
      </c>
      <c r="C72" s="167">
        <f>基金残高に係る経年分析!G55</f>
        <v>1677</v>
      </c>
      <c r="D72" s="167">
        <f>基金残高に係る経年分析!H55</f>
        <v>1787</v>
      </c>
    </row>
    <row r="73" spans="1:16" x14ac:dyDescent="0.15">
      <c r="A73" s="166" t="s">
        <v>74</v>
      </c>
      <c r="B73" s="167" t="str">
        <f>基金残高に係る経年分析!F56</f>
        <v>-</v>
      </c>
      <c r="C73" s="167" t="str">
        <f>基金残高に係る経年分析!G56</f>
        <v>-</v>
      </c>
      <c r="D73" s="167" t="str">
        <f>基金残高に係る経年分析!H56</f>
        <v>-</v>
      </c>
    </row>
    <row r="74" spans="1:16" x14ac:dyDescent="0.15">
      <c r="A74" s="166" t="s">
        <v>75</v>
      </c>
      <c r="B74" s="167">
        <f>基金残高に係る経年分析!F57</f>
        <v>667</v>
      </c>
      <c r="C74" s="167">
        <f>基金残高に係る経年分析!G57</f>
        <v>921</v>
      </c>
      <c r="D74" s="167">
        <f>基金残高に係る経年分析!H57</f>
        <v>1106</v>
      </c>
    </row>
  </sheetData>
  <sheetProtection algorithmName="SHA-512" hashValue="f648uz41uZuNZQKlhW2EVFibdB4e9ma/RCi7P8kMvKAQuBQowtl54e+r5xAMI+9zhu4bERaMDh7T//5WTjqQYw==" saltValue="oiSsS0i8p3jApU30MmqeI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215</v>
      </c>
      <c r="C5" s="680"/>
      <c r="D5" s="680"/>
      <c r="E5" s="680"/>
      <c r="F5" s="680"/>
      <c r="G5" s="680"/>
      <c r="H5" s="680"/>
      <c r="I5" s="680"/>
      <c r="J5" s="680"/>
      <c r="K5" s="680"/>
      <c r="L5" s="680"/>
      <c r="M5" s="680"/>
      <c r="N5" s="680"/>
      <c r="O5" s="680"/>
      <c r="P5" s="680"/>
      <c r="Q5" s="681"/>
      <c r="R5" s="676">
        <v>1849619</v>
      </c>
      <c r="S5" s="677"/>
      <c r="T5" s="677"/>
      <c r="U5" s="677"/>
      <c r="V5" s="677"/>
      <c r="W5" s="677"/>
      <c r="X5" s="677"/>
      <c r="Y5" s="702"/>
      <c r="Z5" s="715">
        <v>26.7</v>
      </c>
      <c r="AA5" s="715"/>
      <c r="AB5" s="715"/>
      <c r="AC5" s="715"/>
      <c r="AD5" s="716">
        <v>1849619</v>
      </c>
      <c r="AE5" s="716"/>
      <c r="AF5" s="716"/>
      <c r="AG5" s="716"/>
      <c r="AH5" s="716"/>
      <c r="AI5" s="716"/>
      <c r="AJ5" s="716"/>
      <c r="AK5" s="716"/>
      <c r="AL5" s="703">
        <v>46.6</v>
      </c>
      <c r="AM5" s="685"/>
      <c r="AN5" s="685"/>
      <c r="AO5" s="704"/>
      <c r="AP5" s="679" t="s">
        <v>216</v>
      </c>
      <c r="AQ5" s="680"/>
      <c r="AR5" s="680"/>
      <c r="AS5" s="680"/>
      <c r="AT5" s="680"/>
      <c r="AU5" s="680"/>
      <c r="AV5" s="680"/>
      <c r="AW5" s="680"/>
      <c r="AX5" s="680"/>
      <c r="AY5" s="680"/>
      <c r="AZ5" s="680"/>
      <c r="BA5" s="680"/>
      <c r="BB5" s="680"/>
      <c r="BC5" s="680"/>
      <c r="BD5" s="680"/>
      <c r="BE5" s="680"/>
      <c r="BF5" s="681"/>
      <c r="BG5" s="621">
        <v>1748113</v>
      </c>
      <c r="BH5" s="622"/>
      <c r="BI5" s="622"/>
      <c r="BJ5" s="622"/>
      <c r="BK5" s="622"/>
      <c r="BL5" s="622"/>
      <c r="BM5" s="622"/>
      <c r="BN5" s="623"/>
      <c r="BO5" s="659">
        <v>94.5</v>
      </c>
      <c r="BP5" s="659"/>
      <c r="BQ5" s="659"/>
      <c r="BR5" s="659"/>
      <c r="BS5" s="660" t="s">
        <v>122</v>
      </c>
      <c r="BT5" s="660"/>
      <c r="BU5" s="660"/>
      <c r="BV5" s="660"/>
      <c r="BW5" s="660"/>
      <c r="BX5" s="660"/>
      <c r="BY5" s="660"/>
      <c r="BZ5" s="660"/>
      <c r="CA5" s="660"/>
      <c r="CB5" s="695"/>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15">
      <c r="B6" s="618" t="s">
        <v>220</v>
      </c>
      <c r="C6" s="619"/>
      <c r="D6" s="619"/>
      <c r="E6" s="619"/>
      <c r="F6" s="619"/>
      <c r="G6" s="619"/>
      <c r="H6" s="619"/>
      <c r="I6" s="619"/>
      <c r="J6" s="619"/>
      <c r="K6" s="619"/>
      <c r="L6" s="619"/>
      <c r="M6" s="619"/>
      <c r="N6" s="619"/>
      <c r="O6" s="619"/>
      <c r="P6" s="619"/>
      <c r="Q6" s="620"/>
      <c r="R6" s="621">
        <v>57407</v>
      </c>
      <c r="S6" s="622"/>
      <c r="T6" s="622"/>
      <c r="U6" s="622"/>
      <c r="V6" s="622"/>
      <c r="W6" s="622"/>
      <c r="X6" s="622"/>
      <c r="Y6" s="623"/>
      <c r="Z6" s="659">
        <v>0.8</v>
      </c>
      <c r="AA6" s="659"/>
      <c r="AB6" s="659"/>
      <c r="AC6" s="659"/>
      <c r="AD6" s="660">
        <v>57407</v>
      </c>
      <c r="AE6" s="660"/>
      <c r="AF6" s="660"/>
      <c r="AG6" s="660"/>
      <c r="AH6" s="660"/>
      <c r="AI6" s="660"/>
      <c r="AJ6" s="660"/>
      <c r="AK6" s="660"/>
      <c r="AL6" s="624">
        <v>1.4</v>
      </c>
      <c r="AM6" s="625"/>
      <c r="AN6" s="625"/>
      <c r="AO6" s="661"/>
      <c r="AP6" s="618" t="s">
        <v>221</v>
      </c>
      <c r="AQ6" s="619"/>
      <c r="AR6" s="619"/>
      <c r="AS6" s="619"/>
      <c r="AT6" s="619"/>
      <c r="AU6" s="619"/>
      <c r="AV6" s="619"/>
      <c r="AW6" s="619"/>
      <c r="AX6" s="619"/>
      <c r="AY6" s="619"/>
      <c r="AZ6" s="619"/>
      <c r="BA6" s="619"/>
      <c r="BB6" s="619"/>
      <c r="BC6" s="619"/>
      <c r="BD6" s="619"/>
      <c r="BE6" s="619"/>
      <c r="BF6" s="620"/>
      <c r="BG6" s="621">
        <v>1748113</v>
      </c>
      <c r="BH6" s="622"/>
      <c r="BI6" s="622"/>
      <c r="BJ6" s="622"/>
      <c r="BK6" s="622"/>
      <c r="BL6" s="622"/>
      <c r="BM6" s="622"/>
      <c r="BN6" s="623"/>
      <c r="BO6" s="659">
        <v>94.5</v>
      </c>
      <c r="BP6" s="659"/>
      <c r="BQ6" s="659"/>
      <c r="BR6" s="659"/>
      <c r="BS6" s="660" t="s">
        <v>122</v>
      </c>
      <c r="BT6" s="660"/>
      <c r="BU6" s="660"/>
      <c r="BV6" s="660"/>
      <c r="BW6" s="660"/>
      <c r="BX6" s="660"/>
      <c r="BY6" s="660"/>
      <c r="BZ6" s="660"/>
      <c r="CA6" s="660"/>
      <c r="CB6" s="695"/>
      <c r="CD6" s="679" t="s">
        <v>222</v>
      </c>
      <c r="CE6" s="680"/>
      <c r="CF6" s="680"/>
      <c r="CG6" s="680"/>
      <c r="CH6" s="680"/>
      <c r="CI6" s="680"/>
      <c r="CJ6" s="680"/>
      <c r="CK6" s="680"/>
      <c r="CL6" s="680"/>
      <c r="CM6" s="680"/>
      <c r="CN6" s="680"/>
      <c r="CO6" s="680"/>
      <c r="CP6" s="680"/>
      <c r="CQ6" s="681"/>
      <c r="CR6" s="621">
        <v>71706</v>
      </c>
      <c r="CS6" s="622"/>
      <c r="CT6" s="622"/>
      <c r="CU6" s="622"/>
      <c r="CV6" s="622"/>
      <c r="CW6" s="622"/>
      <c r="CX6" s="622"/>
      <c r="CY6" s="623"/>
      <c r="CZ6" s="703">
        <v>1.1000000000000001</v>
      </c>
      <c r="DA6" s="685"/>
      <c r="DB6" s="685"/>
      <c r="DC6" s="705"/>
      <c r="DD6" s="627">
        <v>9350</v>
      </c>
      <c r="DE6" s="622"/>
      <c r="DF6" s="622"/>
      <c r="DG6" s="622"/>
      <c r="DH6" s="622"/>
      <c r="DI6" s="622"/>
      <c r="DJ6" s="622"/>
      <c r="DK6" s="622"/>
      <c r="DL6" s="622"/>
      <c r="DM6" s="622"/>
      <c r="DN6" s="622"/>
      <c r="DO6" s="622"/>
      <c r="DP6" s="623"/>
      <c r="DQ6" s="627">
        <v>71706</v>
      </c>
      <c r="DR6" s="622"/>
      <c r="DS6" s="622"/>
      <c r="DT6" s="622"/>
      <c r="DU6" s="622"/>
      <c r="DV6" s="622"/>
      <c r="DW6" s="622"/>
      <c r="DX6" s="622"/>
      <c r="DY6" s="622"/>
      <c r="DZ6" s="622"/>
      <c r="EA6" s="622"/>
      <c r="EB6" s="622"/>
      <c r="EC6" s="658"/>
    </row>
    <row r="7" spans="2:143" ht="11.25" customHeight="1" x14ac:dyDescent="0.15">
      <c r="B7" s="618" t="s">
        <v>223</v>
      </c>
      <c r="C7" s="619"/>
      <c r="D7" s="619"/>
      <c r="E7" s="619"/>
      <c r="F7" s="619"/>
      <c r="G7" s="619"/>
      <c r="H7" s="619"/>
      <c r="I7" s="619"/>
      <c r="J7" s="619"/>
      <c r="K7" s="619"/>
      <c r="L7" s="619"/>
      <c r="M7" s="619"/>
      <c r="N7" s="619"/>
      <c r="O7" s="619"/>
      <c r="P7" s="619"/>
      <c r="Q7" s="620"/>
      <c r="R7" s="621">
        <v>572</v>
      </c>
      <c r="S7" s="622"/>
      <c r="T7" s="622"/>
      <c r="U7" s="622"/>
      <c r="V7" s="622"/>
      <c r="W7" s="622"/>
      <c r="X7" s="622"/>
      <c r="Y7" s="623"/>
      <c r="Z7" s="659">
        <v>0</v>
      </c>
      <c r="AA7" s="659"/>
      <c r="AB7" s="659"/>
      <c r="AC7" s="659"/>
      <c r="AD7" s="660">
        <v>572</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498479</v>
      </c>
      <c r="BH7" s="622"/>
      <c r="BI7" s="622"/>
      <c r="BJ7" s="622"/>
      <c r="BK7" s="622"/>
      <c r="BL7" s="622"/>
      <c r="BM7" s="622"/>
      <c r="BN7" s="623"/>
      <c r="BO7" s="659">
        <v>27</v>
      </c>
      <c r="BP7" s="659"/>
      <c r="BQ7" s="659"/>
      <c r="BR7" s="659"/>
      <c r="BS7" s="660" t="s">
        <v>122</v>
      </c>
      <c r="BT7" s="660"/>
      <c r="BU7" s="660"/>
      <c r="BV7" s="660"/>
      <c r="BW7" s="660"/>
      <c r="BX7" s="660"/>
      <c r="BY7" s="660"/>
      <c r="BZ7" s="660"/>
      <c r="CA7" s="660"/>
      <c r="CB7" s="695"/>
      <c r="CD7" s="618" t="s">
        <v>225</v>
      </c>
      <c r="CE7" s="619"/>
      <c r="CF7" s="619"/>
      <c r="CG7" s="619"/>
      <c r="CH7" s="619"/>
      <c r="CI7" s="619"/>
      <c r="CJ7" s="619"/>
      <c r="CK7" s="619"/>
      <c r="CL7" s="619"/>
      <c r="CM7" s="619"/>
      <c r="CN7" s="619"/>
      <c r="CO7" s="619"/>
      <c r="CP7" s="619"/>
      <c r="CQ7" s="620"/>
      <c r="CR7" s="621">
        <v>1824071</v>
      </c>
      <c r="CS7" s="622"/>
      <c r="CT7" s="622"/>
      <c r="CU7" s="622"/>
      <c r="CV7" s="622"/>
      <c r="CW7" s="622"/>
      <c r="CX7" s="622"/>
      <c r="CY7" s="623"/>
      <c r="CZ7" s="659">
        <v>28.4</v>
      </c>
      <c r="DA7" s="659"/>
      <c r="DB7" s="659"/>
      <c r="DC7" s="659"/>
      <c r="DD7" s="627">
        <v>38025</v>
      </c>
      <c r="DE7" s="622"/>
      <c r="DF7" s="622"/>
      <c r="DG7" s="622"/>
      <c r="DH7" s="622"/>
      <c r="DI7" s="622"/>
      <c r="DJ7" s="622"/>
      <c r="DK7" s="622"/>
      <c r="DL7" s="622"/>
      <c r="DM7" s="622"/>
      <c r="DN7" s="622"/>
      <c r="DO7" s="622"/>
      <c r="DP7" s="623"/>
      <c r="DQ7" s="627">
        <v>1081778</v>
      </c>
      <c r="DR7" s="622"/>
      <c r="DS7" s="622"/>
      <c r="DT7" s="622"/>
      <c r="DU7" s="622"/>
      <c r="DV7" s="622"/>
      <c r="DW7" s="622"/>
      <c r="DX7" s="622"/>
      <c r="DY7" s="622"/>
      <c r="DZ7" s="622"/>
      <c r="EA7" s="622"/>
      <c r="EB7" s="622"/>
      <c r="EC7" s="658"/>
    </row>
    <row r="8" spans="2:143" ht="11.25" customHeight="1" x14ac:dyDescent="0.15">
      <c r="B8" s="618" t="s">
        <v>226</v>
      </c>
      <c r="C8" s="619"/>
      <c r="D8" s="619"/>
      <c r="E8" s="619"/>
      <c r="F8" s="619"/>
      <c r="G8" s="619"/>
      <c r="H8" s="619"/>
      <c r="I8" s="619"/>
      <c r="J8" s="619"/>
      <c r="K8" s="619"/>
      <c r="L8" s="619"/>
      <c r="M8" s="619"/>
      <c r="N8" s="619"/>
      <c r="O8" s="619"/>
      <c r="P8" s="619"/>
      <c r="Q8" s="620"/>
      <c r="R8" s="621">
        <v>10536</v>
      </c>
      <c r="S8" s="622"/>
      <c r="T8" s="622"/>
      <c r="U8" s="622"/>
      <c r="V8" s="622"/>
      <c r="W8" s="622"/>
      <c r="X8" s="622"/>
      <c r="Y8" s="623"/>
      <c r="Z8" s="659">
        <v>0.2</v>
      </c>
      <c r="AA8" s="659"/>
      <c r="AB8" s="659"/>
      <c r="AC8" s="659"/>
      <c r="AD8" s="660">
        <v>10536</v>
      </c>
      <c r="AE8" s="660"/>
      <c r="AF8" s="660"/>
      <c r="AG8" s="660"/>
      <c r="AH8" s="660"/>
      <c r="AI8" s="660"/>
      <c r="AJ8" s="660"/>
      <c r="AK8" s="660"/>
      <c r="AL8" s="624">
        <v>0.3</v>
      </c>
      <c r="AM8" s="625"/>
      <c r="AN8" s="625"/>
      <c r="AO8" s="661"/>
      <c r="AP8" s="618" t="s">
        <v>227</v>
      </c>
      <c r="AQ8" s="619"/>
      <c r="AR8" s="619"/>
      <c r="AS8" s="619"/>
      <c r="AT8" s="619"/>
      <c r="AU8" s="619"/>
      <c r="AV8" s="619"/>
      <c r="AW8" s="619"/>
      <c r="AX8" s="619"/>
      <c r="AY8" s="619"/>
      <c r="AZ8" s="619"/>
      <c r="BA8" s="619"/>
      <c r="BB8" s="619"/>
      <c r="BC8" s="619"/>
      <c r="BD8" s="619"/>
      <c r="BE8" s="619"/>
      <c r="BF8" s="620"/>
      <c r="BG8" s="621">
        <v>24924</v>
      </c>
      <c r="BH8" s="622"/>
      <c r="BI8" s="622"/>
      <c r="BJ8" s="622"/>
      <c r="BK8" s="622"/>
      <c r="BL8" s="622"/>
      <c r="BM8" s="622"/>
      <c r="BN8" s="623"/>
      <c r="BO8" s="659">
        <v>1.3</v>
      </c>
      <c r="BP8" s="659"/>
      <c r="BQ8" s="659"/>
      <c r="BR8" s="659"/>
      <c r="BS8" s="660" t="s">
        <v>122</v>
      </c>
      <c r="BT8" s="660"/>
      <c r="BU8" s="660"/>
      <c r="BV8" s="660"/>
      <c r="BW8" s="660"/>
      <c r="BX8" s="660"/>
      <c r="BY8" s="660"/>
      <c r="BZ8" s="660"/>
      <c r="CA8" s="660"/>
      <c r="CB8" s="695"/>
      <c r="CD8" s="618" t="s">
        <v>228</v>
      </c>
      <c r="CE8" s="619"/>
      <c r="CF8" s="619"/>
      <c r="CG8" s="619"/>
      <c r="CH8" s="619"/>
      <c r="CI8" s="619"/>
      <c r="CJ8" s="619"/>
      <c r="CK8" s="619"/>
      <c r="CL8" s="619"/>
      <c r="CM8" s="619"/>
      <c r="CN8" s="619"/>
      <c r="CO8" s="619"/>
      <c r="CP8" s="619"/>
      <c r="CQ8" s="620"/>
      <c r="CR8" s="621">
        <v>1684017</v>
      </c>
      <c r="CS8" s="622"/>
      <c r="CT8" s="622"/>
      <c r="CU8" s="622"/>
      <c r="CV8" s="622"/>
      <c r="CW8" s="622"/>
      <c r="CX8" s="622"/>
      <c r="CY8" s="623"/>
      <c r="CZ8" s="659">
        <v>26.2</v>
      </c>
      <c r="DA8" s="659"/>
      <c r="DB8" s="659"/>
      <c r="DC8" s="659"/>
      <c r="DD8" s="627">
        <v>1441</v>
      </c>
      <c r="DE8" s="622"/>
      <c r="DF8" s="622"/>
      <c r="DG8" s="622"/>
      <c r="DH8" s="622"/>
      <c r="DI8" s="622"/>
      <c r="DJ8" s="622"/>
      <c r="DK8" s="622"/>
      <c r="DL8" s="622"/>
      <c r="DM8" s="622"/>
      <c r="DN8" s="622"/>
      <c r="DO8" s="622"/>
      <c r="DP8" s="623"/>
      <c r="DQ8" s="627">
        <v>1034309</v>
      </c>
      <c r="DR8" s="622"/>
      <c r="DS8" s="622"/>
      <c r="DT8" s="622"/>
      <c r="DU8" s="622"/>
      <c r="DV8" s="622"/>
      <c r="DW8" s="622"/>
      <c r="DX8" s="622"/>
      <c r="DY8" s="622"/>
      <c r="DZ8" s="622"/>
      <c r="EA8" s="622"/>
      <c r="EB8" s="622"/>
      <c r="EC8" s="658"/>
    </row>
    <row r="9" spans="2:143" ht="11.25" customHeight="1" x14ac:dyDescent="0.15">
      <c r="B9" s="618" t="s">
        <v>229</v>
      </c>
      <c r="C9" s="619"/>
      <c r="D9" s="619"/>
      <c r="E9" s="619"/>
      <c r="F9" s="619"/>
      <c r="G9" s="619"/>
      <c r="H9" s="619"/>
      <c r="I9" s="619"/>
      <c r="J9" s="619"/>
      <c r="K9" s="619"/>
      <c r="L9" s="619"/>
      <c r="M9" s="619"/>
      <c r="N9" s="619"/>
      <c r="O9" s="619"/>
      <c r="P9" s="619"/>
      <c r="Q9" s="620"/>
      <c r="R9" s="621">
        <v>18140</v>
      </c>
      <c r="S9" s="622"/>
      <c r="T9" s="622"/>
      <c r="U9" s="622"/>
      <c r="V9" s="622"/>
      <c r="W9" s="622"/>
      <c r="X9" s="622"/>
      <c r="Y9" s="623"/>
      <c r="Z9" s="659">
        <v>0.3</v>
      </c>
      <c r="AA9" s="659"/>
      <c r="AB9" s="659"/>
      <c r="AC9" s="659"/>
      <c r="AD9" s="660">
        <v>18140</v>
      </c>
      <c r="AE9" s="660"/>
      <c r="AF9" s="660"/>
      <c r="AG9" s="660"/>
      <c r="AH9" s="660"/>
      <c r="AI9" s="660"/>
      <c r="AJ9" s="660"/>
      <c r="AK9" s="660"/>
      <c r="AL9" s="624">
        <v>0.5</v>
      </c>
      <c r="AM9" s="625"/>
      <c r="AN9" s="625"/>
      <c r="AO9" s="661"/>
      <c r="AP9" s="618" t="s">
        <v>230</v>
      </c>
      <c r="AQ9" s="619"/>
      <c r="AR9" s="619"/>
      <c r="AS9" s="619"/>
      <c r="AT9" s="619"/>
      <c r="AU9" s="619"/>
      <c r="AV9" s="619"/>
      <c r="AW9" s="619"/>
      <c r="AX9" s="619"/>
      <c r="AY9" s="619"/>
      <c r="AZ9" s="619"/>
      <c r="BA9" s="619"/>
      <c r="BB9" s="619"/>
      <c r="BC9" s="619"/>
      <c r="BD9" s="619"/>
      <c r="BE9" s="619"/>
      <c r="BF9" s="620"/>
      <c r="BG9" s="621">
        <v>404331</v>
      </c>
      <c r="BH9" s="622"/>
      <c r="BI9" s="622"/>
      <c r="BJ9" s="622"/>
      <c r="BK9" s="622"/>
      <c r="BL9" s="622"/>
      <c r="BM9" s="622"/>
      <c r="BN9" s="623"/>
      <c r="BO9" s="659">
        <v>21.9</v>
      </c>
      <c r="BP9" s="659"/>
      <c r="BQ9" s="659"/>
      <c r="BR9" s="659"/>
      <c r="BS9" s="660" t="s">
        <v>122</v>
      </c>
      <c r="BT9" s="660"/>
      <c r="BU9" s="660"/>
      <c r="BV9" s="660"/>
      <c r="BW9" s="660"/>
      <c r="BX9" s="660"/>
      <c r="BY9" s="660"/>
      <c r="BZ9" s="660"/>
      <c r="CA9" s="660"/>
      <c r="CB9" s="695"/>
      <c r="CD9" s="618" t="s">
        <v>231</v>
      </c>
      <c r="CE9" s="619"/>
      <c r="CF9" s="619"/>
      <c r="CG9" s="619"/>
      <c r="CH9" s="619"/>
      <c r="CI9" s="619"/>
      <c r="CJ9" s="619"/>
      <c r="CK9" s="619"/>
      <c r="CL9" s="619"/>
      <c r="CM9" s="619"/>
      <c r="CN9" s="619"/>
      <c r="CO9" s="619"/>
      <c r="CP9" s="619"/>
      <c r="CQ9" s="620"/>
      <c r="CR9" s="621">
        <v>726764</v>
      </c>
      <c r="CS9" s="622"/>
      <c r="CT9" s="622"/>
      <c r="CU9" s="622"/>
      <c r="CV9" s="622"/>
      <c r="CW9" s="622"/>
      <c r="CX9" s="622"/>
      <c r="CY9" s="623"/>
      <c r="CZ9" s="659">
        <v>11.3</v>
      </c>
      <c r="DA9" s="659"/>
      <c r="DB9" s="659"/>
      <c r="DC9" s="659"/>
      <c r="DD9" s="627">
        <v>9027</v>
      </c>
      <c r="DE9" s="622"/>
      <c r="DF9" s="622"/>
      <c r="DG9" s="622"/>
      <c r="DH9" s="622"/>
      <c r="DI9" s="622"/>
      <c r="DJ9" s="622"/>
      <c r="DK9" s="622"/>
      <c r="DL9" s="622"/>
      <c r="DM9" s="622"/>
      <c r="DN9" s="622"/>
      <c r="DO9" s="622"/>
      <c r="DP9" s="623"/>
      <c r="DQ9" s="627">
        <v>641439</v>
      </c>
      <c r="DR9" s="622"/>
      <c r="DS9" s="622"/>
      <c r="DT9" s="622"/>
      <c r="DU9" s="622"/>
      <c r="DV9" s="622"/>
      <c r="DW9" s="622"/>
      <c r="DX9" s="622"/>
      <c r="DY9" s="622"/>
      <c r="DZ9" s="622"/>
      <c r="EA9" s="622"/>
      <c r="EB9" s="622"/>
      <c r="EC9" s="658"/>
    </row>
    <row r="10" spans="2:143" ht="11.25" customHeight="1" x14ac:dyDescent="0.15">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47789</v>
      </c>
      <c r="BH10" s="622"/>
      <c r="BI10" s="622"/>
      <c r="BJ10" s="622"/>
      <c r="BK10" s="622"/>
      <c r="BL10" s="622"/>
      <c r="BM10" s="622"/>
      <c r="BN10" s="623"/>
      <c r="BO10" s="659">
        <v>2.6</v>
      </c>
      <c r="BP10" s="659"/>
      <c r="BQ10" s="659"/>
      <c r="BR10" s="659"/>
      <c r="BS10" s="660" t="s">
        <v>122</v>
      </c>
      <c r="BT10" s="660"/>
      <c r="BU10" s="660"/>
      <c r="BV10" s="660"/>
      <c r="BW10" s="660"/>
      <c r="BX10" s="660"/>
      <c r="BY10" s="660"/>
      <c r="BZ10" s="660"/>
      <c r="CA10" s="660"/>
      <c r="CB10" s="695"/>
      <c r="CD10" s="618" t="s">
        <v>234</v>
      </c>
      <c r="CE10" s="619"/>
      <c r="CF10" s="619"/>
      <c r="CG10" s="619"/>
      <c r="CH10" s="619"/>
      <c r="CI10" s="619"/>
      <c r="CJ10" s="619"/>
      <c r="CK10" s="619"/>
      <c r="CL10" s="619"/>
      <c r="CM10" s="619"/>
      <c r="CN10" s="619"/>
      <c r="CO10" s="619"/>
      <c r="CP10" s="619"/>
      <c r="CQ10" s="620"/>
      <c r="CR10" s="621" t="s">
        <v>122</v>
      </c>
      <c r="CS10" s="622"/>
      <c r="CT10" s="622"/>
      <c r="CU10" s="622"/>
      <c r="CV10" s="622"/>
      <c r="CW10" s="622"/>
      <c r="CX10" s="622"/>
      <c r="CY10" s="623"/>
      <c r="CZ10" s="659" t="s">
        <v>122</v>
      </c>
      <c r="DA10" s="659"/>
      <c r="DB10" s="659"/>
      <c r="DC10" s="659"/>
      <c r="DD10" s="627" t="s">
        <v>122</v>
      </c>
      <c r="DE10" s="622"/>
      <c r="DF10" s="622"/>
      <c r="DG10" s="622"/>
      <c r="DH10" s="622"/>
      <c r="DI10" s="622"/>
      <c r="DJ10" s="622"/>
      <c r="DK10" s="622"/>
      <c r="DL10" s="622"/>
      <c r="DM10" s="622"/>
      <c r="DN10" s="622"/>
      <c r="DO10" s="622"/>
      <c r="DP10" s="623"/>
      <c r="DQ10" s="627" t="s">
        <v>122</v>
      </c>
      <c r="DR10" s="622"/>
      <c r="DS10" s="622"/>
      <c r="DT10" s="622"/>
      <c r="DU10" s="622"/>
      <c r="DV10" s="622"/>
      <c r="DW10" s="622"/>
      <c r="DX10" s="622"/>
      <c r="DY10" s="622"/>
      <c r="DZ10" s="622"/>
      <c r="EA10" s="622"/>
      <c r="EB10" s="622"/>
      <c r="EC10" s="658"/>
    </row>
    <row r="11" spans="2:143" ht="11.25" customHeight="1" x14ac:dyDescent="0.15">
      <c r="B11" s="618" t="s">
        <v>235</v>
      </c>
      <c r="C11" s="619"/>
      <c r="D11" s="619"/>
      <c r="E11" s="619"/>
      <c r="F11" s="619"/>
      <c r="G11" s="619"/>
      <c r="H11" s="619"/>
      <c r="I11" s="619"/>
      <c r="J11" s="619"/>
      <c r="K11" s="619"/>
      <c r="L11" s="619"/>
      <c r="M11" s="619"/>
      <c r="N11" s="619"/>
      <c r="O11" s="619"/>
      <c r="P11" s="619"/>
      <c r="Q11" s="620"/>
      <c r="R11" s="621">
        <v>301759</v>
      </c>
      <c r="S11" s="622"/>
      <c r="T11" s="622"/>
      <c r="U11" s="622"/>
      <c r="V11" s="622"/>
      <c r="W11" s="622"/>
      <c r="X11" s="622"/>
      <c r="Y11" s="623"/>
      <c r="Z11" s="624">
        <v>4.4000000000000004</v>
      </c>
      <c r="AA11" s="625"/>
      <c r="AB11" s="625"/>
      <c r="AC11" s="626"/>
      <c r="AD11" s="627">
        <v>301759</v>
      </c>
      <c r="AE11" s="622"/>
      <c r="AF11" s="622"/>
      <c r="AG11" s="622"/>
      <c r="AH11" s="622"/>
      <c r="AI11" s="622"/>
      <c r="AJ11" s="622"/>
      <c r="AK11" s="623"/>
      <c r="AL11" s="624">
        <v>7.6</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21435</v>
      </c>
      <c r="BH11" s="622"/>
      <c r="BI11" s="622"/>
      <c r="BJ11" s="622"/>
      <c r="BK11" s="622"/>
      <c r="BL11" s="622"/>
      <c r="BM11" s="622"/>
      <c r="BN11" s="623"/>
      <c r="BO11" s="659">
        <v>1.2</v>
      </c>
      <c r="BP11" s="659"/>
      <c r="BQ11" s="659"/>
      <c r="BR11" s="659"/>
      <c r="BS11" s="660" t="s">
        <v>122</v>
      </c>
      <c r="BT11" s="660"/>
      <c r="BU11" s="660"/>
      <c r="BV11" s="660"/>
      <c r="BW11" s="660"/>
      <c r="BX11" s="660"/>
      <c r="BY11" s="660"/>
      <c r="BZ11" s="660"/>
      <c r="CA11" s="660"/>
      <c r="CB11" s="695"/>
      <c r="CD11" s="618" t="s">
        <v>237</v>
      </c>
      <c r="CE11" s="619"/>
      <c r="CF11" s="619"/>
      <c r="CG11" s="619"/>
      <c r="CH11" s="619"/>
      <c r="CI11" s="619"/>
      <c r="CJ11" s="619"/>
      <c r="CK11" s="619"/>
      <c r="CL11" s="619"/>
      <c r="CM11" s="619"/>
      <c r="CN11" s="619"/>
      <c r="CO11" s="619"/>
      <c r="CP11" s="619"/>
      <c r="CQ11" s="620"/>
      <c r="CR11" s="621">
        <v>127304</v>
      </c>
      <c r="CS11" s="622"/>
      <c r="CT11" s="622"/>
      <c r="CU11" s="622"/>
      <c r="CV11" s="622"/>
      <c r="CW11" s="622"/>
      <c r="CX11" s="622"/>
      <c r="CY11" s="623"/>
      <c r="CZ11" s="659">
        <v>2</v>
      </c>
      <c r="DA11" s="659"/>
      <c r="DB11" s="659"/>
      <c r="DC11" s="659"/>
      <c r="DD11" s="627">
        <v>53142</v>
      </c>
      <c r="DE11" s="622"/>
      <c r="DF11" s="622"/>
      <c r="DG11" s="622"/>
      <c r="DH11" s="622"/>
      <c r="DI11" s="622"/>
      <c r="DJ11" s="622"/>
      <c r="DK11" s="622"/>
      <c r="DL11" s="622"/>
      <c r="DM11" s="622"/>
      <c r="DN11" s="622"/>
      <c r="DO11" s="622"/>
      <c r="DP11" s="623"/>
      <c r="DQ11" s="627">
        <v>91069</v>
      </c>
      <c r="DR11" s="622"/>
      <c r="DS11" s="622"/>
      <c r="DT11" s="622"/>
      <c r="DU11" s="622"/>
      <c r="DV11" s="622"/>
      <c r="DW11" s="622"/>
      <c r="DX11" s="622"/>
      <c r="DY11" s="622"/>
      <c r="DZ11" s="622"/>
      <c r="EA11" s="622"/>
      <c r="EB11" s="622"/>
      <c r="EC11" s="658"/>
    </row>
    <row r="12" spans="2:143" ht="11.25" customHeight="1" x14ac:dyDescent="0.15">
      <c r="B12" s="618" t="s">
        <v>238</v>
      </c>
      <c r="C12" s="619"/>
      <c r="D12" s="619"/>
      <c r="E12" s="619"/>
      <c r="F12" s="619"/>
      <c r="G12" s="619"/>
      <c r="H12" s="619"/>
      <c r="I12" s="619"/>
      <c r="J12" s="619"/>
      <c r="K12" s="619"/>
      <c r="L12" s="619"/>
      <c r="M12" s="619"/>
      <c r="N12" s="619"/>
      <c r="O12" s="619"/>
      <c r="P12" s="619"/>
      <c r="Q12" s="620"/>
      <c r="R12" s="621">
        <v>10782</v>
      </c>
      <c r="S12" s="622"/>
      <c r="T12" s="622"/>
      <c r="U12" s="622"/>
      <c r="V12" s="622"/>
      <c r="W12" s="622"/>
      <c r="X12" s="622"/>
      <c r="Y12" s="623"/>
      <c r="Z12" s="659">
        <v>0.2</v>
      </c>
      <c r="AA12" s="659"/>
      <c r="AB12" s="659"/>
      <c r="AC12" s="659"/>
      <c r="AD12" s="660">
        <v>10782</v>
      </c>
      <c r="AE12" s="660"/>
      <c r="AF12" s="660"/>
      <c r="AG12" s="660"/>
      <c r="AH12" s="660"/>
      <c r="AI12" s="660"/>
      <c r="AJ12" s="660"/>
      <c r="AK12" s="660"/>
      <c r="AL12" s="624">
        <v>0.3</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1105090</v>
      </c>
      <c r="BH12" s="622"/>
      <c r="BI12" s="622"/>
      <c r="BJ12" s="622"/>
      <c r="BK12" s="622"/>
      <c r="BL12" s="622"/>
      <c r="BM12" s="622"/>
      <c r="BN12" s="623"/>
      <c r="BO12" s="659">
        <v>59.7</v>
      </c>
      <c r="BP12" s="659"/>
      <c r="BQ12" s="659"/>
      <c r="BR12" s="659"/>
      <c r="BS12" s="660" t="s">
        <v>122</v>
      </c>
      <c r="BT12" s="660"/>
      <c r="BU12" s="660"/>
      <c r="BV12" s="660"/>
      <c r="BW12" s="660"/>
      <c r="BX12" s="660"/>
      <c r="BY12" s="660"/>
      <c r="BZ12" s="660"/>
      <c r="CA12" s="660"/>
      <c r="CB12" s="695"/>
      <c r="CD12" s="618" t="s">
        <v>240</v>
      </c>
      <c r="CE12" s="619"/>
      <c r="CF12" s="619"/>
      <c r="CG12" s="619"/>
      <c r="CH12" s="619"/>
      <c r="CI12" s="619"/>
      <c r="CJ12" s="619"/>
      <c r="CK12" s="619"/>
      <c r="CL12" s="619"/>
      <c r="CM12" s="619"/>
      <c r="CN12" s="619"/>
      <c r="CO12" s="619"/>
      <c r="CP12" s="619"/>
      <c r="CQ12" s="620"/>
      <c r="CR12" s="621">
        <v>254280</v>
      </c>
      <c r="CS12" s="622"/>
      <c r="CT12" s="622"/>
      <c r="CU12" s="622"/>
      <c r="CV12" s="622"/>
      <c r="CW12" s="622"/>
      <c r="CX12" s="622"/>
      <c r="CY12" s="623"/>
      <c r="CZ12" s="659">
        <v>4</v>
      </c>
      <c r="DA12" s="659"/>
      <c r="DB12" s="659"/>
      <c r="DC12" s="659"/>
      <c r="DD12" s="627">
        <v>26519</v>
      </c>
      <c r="DE12" s="622"/>
      <c r="DF12" s="622"/>
      <c r="DG12" s="622"/>
      <c r="DH12" s="622"/>
      <c r="DI12" s="622"/>
      <c r="DJ12" s="622"/>
      <c r="DK12" s="622"/>
      <c r="DL12" s="622"/>
      <c r="DM12" s="622"/>
      <c r="DN12" s="622"/>
      <c r="DO12" s="622"/>
      <c r="DP12" s="623"/>
      <c r="DQ12" s="627">
        <v>133414</v>
      </c>
      <c r="DR12" s="622"/>
      <c r="DS12" s="622"/>
      <c r="DT12" s="622"/>
      <c r="DU12" s="622"/>
      <c r="DV12" s="622"/>
      <c r="DW12" s="622"/>
      <c r="DX12" s="622"/>
      <c r="DY12" s="622"/>
      <c r="DZ12" s="622"/>
      <c r="EA12" s="622"/>
      <c r="EB12" s="622"/>
      <c r="EC12" s="658"/>
    </row>
    <row r="13" spans="2:143" ht="11.25" customHeight="1" x14ac:dyDescent="0.15">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1102785</v>
      </c>
      <c r="BH13" s="622"/>
      <c r="BI13" s="622"/>
      <c r="BJ13" s="622"/>
      <c r="BK13" s="622"/>
      <c r="BL13" s="622"/>
      <c r="BM13" s="622"/>
      <c r="BN13" s="623"/>
      <c r="BO13" s="659">
        <v>59.6</v>
      </c>
      <c r="BP13" s="659"/>
      <c r="BQ13" s="659"/>
      <c r="BR13" s="659"/>
      <c r="BS13" s="660" t="s">
        <v>122</v>
      </c>
      <c r="BT13" s="660"/>
      <c r="BU13" s="660"/>
      <c r="BV13" s="660"/>
      <c r="BW13" s="660"/>
      <c r="BX13" s="660"/>
      <c r="BY13" s="660"/>
      <c r="BZ13" s="660"/>
      <c r="CA13" s="660"/>
      <c r="CB13" s="695"/>
      <c r="CD13" s="618" t="s">
        <v>243</v>
      </c>
      <c r="CE13" s="619"/>
      <c r="CF13" s="619"/>
      <c r="CG13" s="619"/>
      <c r="CH13" s="619"/>
      <c r="CI13" s="619"/>
      <c r="CJ13" s="619"/>
      <c r="CK13" s="619"/>
      <c r="CL13" s="619"/>
      <c r="CM13" s="619"/>
      <c r="CN13" s="619"/>
      <c r="CO13" s="619"/>
      <c r="CP13" s="619"/>
      <c r="CQ13" s="620"/>
      <c r="CR13" s="621">
        <v>266813</v>
      </c>
      <c r="CS13" s="622"/>
      <c r="CT13" s="622"/>
      <c r="CU13" s="622"/>
      <c r="CV13" s="622"/>
      <c r="CW13" s="622"/>
      <c r="CX13" s="622"/>
      <c r="CY13" s="623"/>
      <c r="CZ13" s="659">
        <v>4.2</v>
      </c>
      <c r="DA13" s="659"/>
      <c r="DB13" s="659"/>
      <c r="DC13" s="659"/>
      <c r="DD13" s="627">
        <v>172691</v>
      </c>
      <c r="DE13" s="622"/>
      <c r="DF13" s="622"/>
      <c r="DG13" s="622"/>
      <c r="DH13" s="622"/>
      <c r="DI13" s="622"/>
      <c r="DJ13" s="622"/>
      <c r="DK13" s="622"/>
      <c r="DL13" s="622"/>
      <c r="DM13" s="622"/>
      <c r="DN13" s="622"/>
      <c r="DO13" s="622"/>
      <c r="DP13" s="623"/>
      <c r="DQ13" s="627">
        <v>131725</v>
      </c>
      <c r="DR13" s="622"/>
      <c r="DS13" s="622"/>
      <c r="DT13" s="622"/>
      <c r="DU13" s="622"/>
      <c r="DV13" s="622"/>
      <c r="DW13" s="622"/>
      <c r="DX13" s="622"/>
      <c r="DY13" s="622"/>
      <c r="DZ13" s="622"/>
      <c r="EA13" s="622"/>
      <c r="EB13" s="622"/>
      <c r="EC13" s="658"/>
    </row>
    <row r="14" spans="2:143" ht="11.25" customHeight="1" x14ac:dyDescent="0.15">
      <c r="B14" s="618" t="s">
        <v>244</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43751</v>
      </c>
      <c r="BH14" s="622"/>
      <c r="BI14" s="622"/>
      <c r="BJ14" s="622"/>
      <c r="BK14" s="622"/>
      <c r="BL14" s="622"/>
      <c r="BM14" s="622"/>
      <c r="BN14" s="623"/>
      <c r="BO14" s="659">
        <v>2.4</v>
      </c>
      <c r="BP14" s="659"/>
      <c r="BQ14" s="659"/>
      <c r="BR14" s="659"/>
      <c r="BS14" s="660" t="s">
        <v>122</v>
      </c>
      <c r="BT14" s="660"/>
      <c r="BU14" s="660"/>
      <c r="BV14" s="660"/>
      <c r="BW14" s="660"/>
      <c r="BX14" s="660"/>
      <c r="BY14" s="660"/>
      <c r="BZ14" s="660"/>
      <c r="CA14" s="660"/>
      <c r="CB14" s="695"/>
      <c r="CD14" s="618" t="s">
        <v>246</v>
      </c>
      <c r="CE14" s="619"/>
      <c r="CF14" s="619"/>
      <c r="CG14" s="619"/>
      <c r="CH14" s="619"/>
      <c r="CI14" s="619"/>
      <c r="CJ14" s="619"/>
      <c r="CK14" s="619"/>
      <c r="CL14" s="619"/>
      <c r="CM14" s="619"/>
      <c r="CN14" s="619"/>
      <c r="CO14" s="619"/>
      <c r="CP14" s="619"/>
      <c r="CQ14" s="620"/>
      <c r="CR14" s="621">
        <v>376836</v>
      </c>
      <c r="CS14" s="622"/>
      <c r="CT14" s="622"/>
      <c r="CU14" s="622"/>
      <c r="CV14" s="622"/>
      <c r="CW14" s="622"/>
      <c r="CX14" s="622"/>
      <c r="CY14" s="623"/>
      <c r="CZ14" s="659">
        <v>5.9</v>
      </c>
      <c r="DA14" s="659"/>
      <c r="DB14" s="659"/>
      <c r="DC14" s="659"/>
      <c r="DD14" s="627">
        <v>4745</v>
      </c>
      <c r="DE14" s="622"/>
      <c r="DF14" s="622"/>
      <c r="DG14" s="622"/>
      <c r="DH14" s="622"/>
      <c r="DI14" s="622"/>
      <c r="DJ14" s="622"/>
      <c r="DK14" s="622"/>
      <c r="DL14" s="622"/>
      <c r="DM14" s="622"/>
      <c r="DN14" s="622"/>
      <c r="DO14" s="622"/>
      <c r="DP14" s="623"/>
      <c r="DQ14" s="627">
        <v>359234</v>
      </c>
      <c r="DR14" s="622"/>
      <c r="DS14" s="622"/>
      <c r="DT14" s="622"/>
      <c r="DU14" s="622"/>
      <c r="DV14" s="622"/>
      <c r="DW14" s="622"/>
      <c r="DX14" s="622"/>
      <c r="DY14" s="622"/>
      <c r="DZ14" s="622"/>
      <c r="EA14" s="622"/>
      <c r="EB14" s="622"/>
      <c r="EC14" s="658"/>
    </row>
    <row r="15" spans="2:143" ht="11.25" customHeight="1" x14ac:dyDescent="0.15">
      <c r="B15" s="618" t="s">
        <v>247</v>
      </c>
      <c r="C15" s="619"/>
      <c r="D15" s="619"/>
      <c r="E15" s="619"/>
      <c r="F15" s="619"/>
      <c r="G15" s="619"/>
      <c r="H15" s="619"/>
      <c r="I15" s="619"/>
      <c r="J15" s="619"/>
      <c r="K15" s="619"/>
      <c r="L15" s="619"/>
      <c r="M15" s="619"/>
      <c r="N15" s="619"/>
      <c r="O15" s="619"/>
      <c r="P15" s="619"/>
      <c r="Q15" s="620"/>
      <c r="R15" s="621">
        <v>9649</v>
      </c>
      <c r="S15" s="622"/>
      <c r="T15" s="622"/>
      <c r="U15" s="622"/>
      <c r="V15" s="622"/>
      <c r="W15" s="622"/>
      <c r="X15" s="622"/>
      <c r="Y15" s="623"/>
      <c r="Z15" s="659">
        <v>0.1</v>
      </c>
      <c r="AA15" s="659"/>
      <c r="AB15" s="659"/>
      <c r="AC15" s="659"/>
      <c r="AD15" s="660">
        <v>9649</v>
      </c>
      <c r="AE15" s="660"/>
      <c r="AF15" s="660"/>
      <c r="AG15" s="660"/>
      <c r="AH15" s="660"/>
      <c r="AI15" s="660"/>
      <c r="AJ15" s="660"/>
      <c r="AK15" s="660"/>
      <c r="AL15" s="624">
        <v>0.2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100793</v>
      </c>
      <c r="BH15" s="622"/>
      <c r="BI15" s="622"/>
      <c r="BJ15" s="622"/>
      <c r="BK15" s="622"/>
      <c r="BL15" s="622"/>
      <c r="BM15" s="622"/>
      <c r="BN15" s="623"/>
      <c r="BO15" s="659">
        <v>5.4</v>
      </c>
      <c r="BP15" s="659"/>
      <c r="BQ15" s="659"/>
      <c r="BR15" s="659"/>
      <c r="BS15" s="660" t="s">
        <v>122</v>
      </c>
      <c r="BT15" s="660"/>
      <c r="BU15" s="660"/>
      <c r="BV15" s="660"/>
      <c r="BW15" s="660"/>
      <c r="BX15" s="660"/>
      <c r="BY15" s="660"/>
      <c r="BZ15" s="660"/>
      <c r="CA15" s="660"/>
      <c r="CB15" s="695"/>
      <c r="CD15" s="618" t="s">
        <v>249</v>
      </c>
      <c r="CE15" s="619"/>
      <c r="CF15" s="619"/>
      <c r="CG15" s="619"/>
      <c r="CH15" s="619"/>
      <c r="CI15" s="619"/>
      <c r="CJ15" s="619"/>
      <c r="CK15" s="619"/>
      <c r="CL15" s="619"/>
      <c r="CM15" s="619"/>
      <c r="CN15" s="619"/>
      <c r="CO15" s="619"/>
      <c r="CP15" s="619"/>
      <c r="CQ15" s="620"/>
      <c r="CR15" s="621">
        <v>524300</v>
      </c>
      <c r="CS15" s="622"/>
      <c r="CT15" s="622"/>
      <c r="CU15" s="622"/>
      <c r="CV15" s="622"/>
      <c r="CW15" s="622"/>
      <c r="CX15" s="622"/>
      <c r="CY15" s="623"/>
      <c r="CZ15" s="659">
        <v>8.1999999999999993</v>
      </c>
      <c r="DA15" s="659"/>
      <c r="DB15" s="659"/>
      <c r="DC15" s="659"/>
      <c r="DD15" s="627">
        <v>28303</v>
      </c>
      <c r="DE15" s="622"/>
      <c r="DF15" s="622"/>
      <c r="DG15" s="622"/>
      <c r="DH15" s="622"/>
      <c r="DI15" s="622"/>
      <c r="DJ15" s="622"/>
      <c r="DK15" s="622"/>
      <c r="DL15" s="622"/>
      <c r="DM15" s="622"/>
      <c r="DN15" s="622"/>
      <c r="DO15" s="622"/>
      <c r="DP15" s="623"/>
      <c r="DQ15" s="627">
        <v>457182</v>
      </c>
      <c r="DR15" s="622"/>
      <c r="DS15" s="622"/>
      <c r="DT15" s="622"/>
      <c r="DU15" s="622"/>
      <c r="DV15" s="622"/>
      <c r="DW15" s="622"/>
      <c r="DX15" s="622"/>
      <c r="DY15" s="622"/>
      <c r="DZ15" s="622"/>
      <c r="EA15" s="622"/>
      <c r="EB15" s="622"/>
      <c r="EC15" s="658"/>
    </row>
    <row r="16" spans="2:143" ht="11.25" customHeight="1" x14ac:dyDescent="0.15">
      <c r="B16" s="618" t="s">
        <v>250</v>
      </c>
      <c r="C16" s="619"/>
      <c r="D16" s="619"/>
      <c r="E16" s="619"/>
      <c r="F16" s="619"/>
      <c r="G16" s="619"/>
      <c r="H16" s="619"/>
      <c r="I16" s="619"/>
      <c r="J16" s="619"/>
      <c r="K16" s="619"/>
      <c r="L16" s="619"/>
      <c r="M16" s="619"/>
      <c r="N16" s="619"/>
      <c r="O16" s="619"/>
      <c r="P16" s="619"/>
      <c r="Q16" s="620"/>
      <c r="R16" s="621">
        <v>32237</v>
      </c>
      <c r="S16" s="622"/>
      <c r="T16" s="622"/>
      <c r="U16" s="622"/>
      <c r="V16" s="622"/>
      <c r="W16" s="622"/>
      <c r="X16" s="622"/>
      <c r="Y16" s="623"/>
      <c r="Z16" s="659">
        <v>0.5</v>
      </c>
      <c r="AA16" s="659"/>
      <c r="AB16" s="659"/>
      <c r="AC16" s="659"/>
      <c r="AD16" s="660">
        <v>32237</v>
      </c>
      <c r="AE16" s="660"/>
      <c r="AF16" s="660"/>
      <c r="AG16" s="660"/>
      <c r="AH16" s="660"/>
      <c r="AI16" s="660"/>
      <c r="AJ16" s="660"/>
      <c r="AK16" s="660"/>
      <c r="AL16" s="624">
        <v>0.8</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5"/>
      <c r="CD16" s="618" t="s">
        <v>252</v>
      </c>
      <c r="CE16" s="619"/>
      <c r="CF16" s="619"/>
      <c r="CG16" s="619"/>
      <c r="CH16" s="619"/>
      <c r="CI16" s="619"/>
      <c r="CJ16" s="619"/>
      <c r="CK16" s="619"/>
      <c r="CL16" s="619"/>
      <c r="CM16" s="619"/>
      <c r="CN16" s="619"/>
      <c r="CO16" s="619"/>
      <c r="CP16" s="619"/>
      <c r="CQ16" s="620"/>
      <c r="CR16" s="621">
        <v>53775</v>
      </c>
      <c r="CS16" s="622"/>
      <c r="CT16" s="622"/>
      <c r="CU16" s="622"/>
      <c r="CV16" s="622"/>
      <c r="CW16" s="622"/>
      <c r="CX16" s="622"/>
      <c r="CY16" s="623"/>
      <c r="CZ16" s="659">
        <v>0.8</v>
      </c>
      <c r="DA16" s="659"/>
      <c r="DB16" s="659"/>
      <c r="DC16" s="659"/>
      <c r="DD16" s="627" t="s">
        <v>122</v>
      </c>
      <c r="DE16" s="622"/>
      <c r="DF16" s="622"/>
      <c r="DG16" s="622"/>
      <c r="DH16" s="622"/>
      <c r="DI16" s="622"/>
      <c r="DJ16" s="622"/>
      <c r="DK16" s="622"/>
      <c r="DL16" s="622"/>
      <c r="DM16" s="622"/>
      <c r="DN16" s="622"/>
      <c r="DO16" s="622"/>
      <c r="DP16" s="623"/>
      <c r="DQ16" s="627">
        <v>23135</v>
      </c>
      <c r="DR16" s="622"/>
      <c r="DS16" s="622"/>
      <c r="DT16" s="622"/>
      <c r="DU16" s="622"/>
      <c r="DV16" s="622"/>
      <c r="DW16" s="622"/>
      <c r="DX16" s="622"/>
      <c r="DY16" s="622"/>
      <c r="DZ16" s="622"/>
      <c r="EA16" s="622"/>
      <c r="EB16" s="622"/>
      <c r="EC16" s="658"/>
    </row>
    <row r="17" spans="2:133" ht="11.25" customHeight="1" x14ac:dyDescent="0.15">
      <c r="B17" s="618" t="s">
        <v>253</v>
      </c>
      <c r="C17" s="619"/>
      <c r="D17" s="619"/>
      <c r="E17" s="619"/>
      <c r="F17" s="619"/>
      <c r="G17" s="619"/>
      <c r="H17" s="619"/>
      <c r="I17" s="619"/>
      <c r="J17" s="619"/>
      <c r="K17" s="619"/>
      <c r="L17" s="619"/>
      <c r="M17" s="619"/>
      <c r="N17" s="619"/>
      <c r="O17" s="619"/>
      <c r="P17" s="619"/>
      <c r="Q17" s="620"/>
      <c r="R17" s="621">
        <v>45625</v>
      </c>
      <c r="S17" s="622"/>
      <c r="T17" s="622"/>
      <c r="U17" s="622"/>
      <c r="V17" s="622"/>
      <c r="W17" s="622"/>
      <c r="X17" s="622"/>
      <c r="Y17" s="623"/>
      <c r="Z17" s="659">
        <v>0.7</v>
      </c>
      <c r="AA17" s="659"/>
      <c r="AB17" s="659"/>
      <c r="AC17" s="659"/>
      <c r="AD17" s="660">
        <v>45625</v>
      </c>
      <c r="AE17" s="660"/>
      <c r="AF17" s="660"/>
      <c r="AG17" s="660"/>
      <c r="AH17" s="660"/>
      <c r="AI17" s="660"/>
      <c r="AJ17" s="660"/>
      <c r="AK17" s="660"/>
      <c r="AL17" s="624">
        <v>1.2</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5"/>
      <c r="CD17" s="618" t="s">
        <v>255</v>
      </c>
      <c r="CE17" s="619"/>
      <c r="CF17" s="619"/>
      <c r="CG17" s="619"/>
      <c r="CH17" s="619"/>
      <c r="CI17" s="619"/>
      <c r="CJ17" s="619"/>
      <c r="CK17" s="619"/>
      <c r="CL17" s="619"/>
      <c r="CM17" s="619"/>
      <c r="CN17" s="619"/>
      <c r="CO17" s="619"/>
      <c r="CP17" s="619"/>
      <c r="CQ17" s="620"/>
      <c r="CR17" s="621">
        <v>512144</v>
      </c>
      <c r="CS17" s="622"/>
      <c r="CT17" s="622"/>
      <c r="CU17" s="622"/>
      <c r="CV17" s="622"/>
      <c r="CW17" s="622"/>
      <c r="CX17" s="622"/>
      <c r="CY17" s="623"/>
      <c r="CZ17" s="659">
        <v>8</v>
      </c>
      <c r="DA17" s="659"/>
      <c r="DB17" s="659"/>
      <c r="DC17" s="659"/>
      <c r="DD17" s="627" t="s">
        <v>122</v>
      </c>
      <c r="DE17" s="622"/>
      <c r="DF17" s="622"/>
      <c r="DG17" s="622"/>
      <c r="DH17" s="622"/>
      <c r="DI17" s="622"/>
      <c r="DJ17" s="622"/>
      <c r="DK17" s="622"/>
      <c r="DL17" s="622"/>
      <c r="DM17" s="622"/>
      <c r="DN17" s="622"/>
      <c r="DO17" s="622"/>
      <c r="DP17" s="623"/>
      <c r="DQ17" s="627">
        <v>512144</v>
      </c>
      <c r="DR17" s="622"/>
      <c r="DS17" s="622"/>
      <c r="DT17" s="622"/>
      <c r="DU17" s="622"/>
      <c r="DV17" s="622"/>
      <c r="DW17" s="622"/>
      <c r="DX17" s="622"/>
      <c r="DY17" s="622"/>
      <c r="DZ17" s="622"/>
      <c r="EA17" s="622"/>
      <c r="EB17" s="622"/>
      <c r="EC17" s="658"/>
    </row>
    <row r="18" spans="2:133" ht="11.25" customHeight="1" x14ac:dyDescent="0.15">
      <c r="B18" s="618" t="s">
        <v>256</v>
      </c>
      <c r="C18" s="619"/>
      <c r="D18" s="619"/>
      <c r="E18" s="619"/>
      <c r="F18" s="619"/>
      <c r="G18" s="619"/>
      <c r="H18" s="619"/>
      <c r="I18" s="619"/>
      <c r="J18" s="619"/>
      <c r="K18" s="619"/>
      <c r="L18" s="619"/>
      <c r="M18" s="619"/>
      <c r="N18" s="619"/>
      <c r="O18" s="619"/>
      <c r="P18" s="619"/>
      <c r="Q18" s="620"/>
      <c r="R18" s="621">
        <v>3734</v>
      </c>
      <c r="S18" s="622"/>
      <c r="T18" s="622"/>
      <c r="U18" s="622"/>
      <c r="V18" s="622"/>
      <c r="W18" s="622"/>
      <c r="X18" s="622"/>
      <c r="Y18" s="623"/>
      <c r="Z18" s="659">
        <v>0.1</v>
      </c>
      <c r="AA18" s="659"/>
      <c r="AB18" s="659"/>
      <c r="AC18" s="659"/>
      <c r="AD18" s="660">
        <v>3734</v>
      </c>
      <c r="AE18" s="660"/>
      <c r="AF18" s="660"/>
      <c r="AG18" s="660"/>
      <c r="AH18" s="660"/>
      <c r="AI18" s="660"/>
      <c r="AJ18" s="660"/>
      <c r="AK18" s="660"/>
      <c r="AL18" s="624">
        <v>0.1</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5"/>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259</v>
      </c>
      <c r="C19" s="619"/>
      <c r="D19" s="619"/>
      <c r="E19" s="619"/>
      <c r="F19" s="619"/>
      <c r="G19" s="619"/>
      <c r="H19" s="619"/>
      <c r="I19" s="619"/>
      <c r="J19" s="619"/>
      <c r="K19" s="619"/>
      <c r="L19" s="619"/>
      <c r="M19" s="619"/>
      <c r="N19" s="619"/>
      <c r="O19" s="619"/>
      <c r="P19" s="619"/>
      <c r="Q19" s="620"/>
      <c r="R19" s="621">
        <v>41891</v>
      </c>
      <c r="S19" s="622"/>
      <c r="T19" s="622"/>
      <c r="U19" s="622"/>
      <c r="V19" s="622"/>
      <c r="W19" s="622"/>
      <c r="X19" s="622"/>
      <c r="Y19" s="623"/>
      <c r="Z19" s="659">
        <v>0.6</v>
      </c>
      <c r="AA19" s="659"/>
      <c r="AB19" s="659"/>
      <c r="AC19" s="659"/>
      <c r="AD19" s="660">
        <v>41891</v>
      </c>
      <c r="AE19" s="660"/>
      <c r="AF19" s="660"/>
      <c r="AG19" s="660"/>
      <c r="AH19" s="660"/>
      <c r="AI19" s="660"/>
      <c r="AJ19" s="660"/>
      <c r="AK19" s="660"/>
      <c r="AL19" s="624">
        <v>1.1000000000000001</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101506</v>
      </c>
      <c r="BH19" s="622"/>
      <c r="BI19" s="622"/>
      <c r="BJ19" s="622"/>
      <c r="BK19" s="622"/>
      <c r="BL19" s="622"/>
      <c r="BM19" s="622"/>
      <c r="BN19" s="623"/>
      <c r="BO19" s="659">
        <v>5.5</v>
      </c>
      <c r="BP19" s="659"/>
      <c r="BQ19" s="659"/>
      <c r="BR19" s="659"/>
      <c r="BS19" s="660" t="s">
        <v>122</v>
      </c>
      <c r="BT19" s="660"/>
      <c r="BU19" s="660"/>
      <c r="BV19" s="660"/>
      <c r="BW19" s="660"/>
      <c r="BX19" s="660"/>
      <c r="BY19" s="660"/>
      <c r="BZ19" s="660"/>
      <c r="CA19" s="660"/>
      <c r="CB19" s="695"/>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96" t="s">
        <v>262</v>
      </c>
      <c r="C20" s="697"/>
      <c r="D20" s="697"/>
      <c r="E20" s="697"/>
      <c r="F20" s="697"/>
      <c r="G20" s="697"/>
      <c r="H20" s="697"/>
      <c r="I20" s="697"/>
      <c r="J20" s="697"/>
      <c r="K20" s="697"/>
      <c r="L20" s="697"/>
      <c r="M20" s="697"/>
      <c r="N20" s="697"/>
      <c r="O20" s="697"/>
      <c r="P20" s="697"/>
      <c r="Q20" s="698"/>
      <c r="R20" s="621" t="s">
        <v>122</v>
      </c>
      <c r="S20" s="622"/>
      <c r="T20" s="622"/>
      <c r="U20" s="622"/>
      <c r="V20" s="622"/>
      <c r="W20" s="622"/>
      <c r="X20" s="622"/>
      <c r="Y20" s="623"/>
      <c r="Z20" s="659" t="s">
        <v>122</v>
      </c>
      <c r="AA20" s="659"/>
      <c r="AB20" s="659"/>
      <c r="AC20" s="659"/>
      <c r="AD20" s="660" t="s">
        <v>122</v>
      </c>
      <c r="AE20" s="660"/>
      <c r="AF20" s="660"/>
      <c r="AG20" s="660"/>
      <c r="AH20" s="660"/>
      <c r="AI20" s="660"/>
      <c r="AJ20" s="660"/>
      <c r="AK20" s="660"/>
      <c r="AL20" s="624" t="s">
        <v>122</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101506</v>
      </c>
      <c r="BH20" s="622"/>
      <c r="BI20" s="622"/>
      <c r="BJ20" s="622"/>
      <c r="BK20" s="622"/>
      <c r="BL20" s="622"/>
      <c r="BM20" s="622"/>
      <c r="BN20" s="623"/>
      <c r="BO20" s="659">
        <v>5.5</v>
      </c>
      <c r="BP20" s="659"/>
      <c r="BQ20" s="659"/>
      <c r="BR20" s="659"/>
      <c r="BS20" s="660" t="s">
        <v>122</v>
      </c>
      <c r="BT20" s="660"/>
      <c r="BU20" s="660"/>
      <c r="BV20" s="660"/>
      <c r="BW20" s="660"/>
      <c r="BX20" s="660"/>
      <c r="BY20" s="660"/>
      <c r="BZ20" s="660"/>
      <c r="CA20" s="660"/>
      <c r="CB20" s="695"/>
      <c r="CD20" s="618" t="s">
        <v>264</v>
      </c>
      <c r="CE20" s="619"/>
      <c r="CF20" s="619"/>
      <c r="CG20" s="619"/>
      <c r="CH20" s="619"/>
      <c r="CI20" s="619"/>
      <c r="CJ20" s="619"/>
      <c r="CK20" s="619"/>
      <c r="CL20" s="619"/>
      <c r="CM20" s="619"/>
      <c r="CN20" s="619"/>
      <c r="CO20" s="619"/>
      <c r="CP20" s="619"/>
      <c r="CQ20" s="620"/>
      <c r="CR20" s="621">
        <v>6422010</v>
      </c>
      <c r="CS20" s="622"/>
      <c r="CT20" s="622"/>
      <c r="CU20" s="622"/>
      <c r="CV20" s="622"/>
      <c r="CW20" s="622"/>
      <c r="CX20" s="622"/>
      <c r="CY20" s="623"/>
      <c r="CZ20" s="659">
        <v>100</v>
      </c>
      <c r="DA20" s="659"/>
      <c r="DB20" s="659"/>
      <c r="DC20" s="659"/>
      <c r="DD20" s="627">
        <v>343243</v>
      </c>
      <c r="DE20" s="622"/>
      <c r="DF20" s="622"/>
      <c r="DG20" s="622"/>
      <c r="DH20" s="622"/>
      <c r="DI20" s="622"/>
      <c r="DJ20" s="622"/>
      <c r="DK20" s="622"/>
      <c r="DL20" s="622"/>
      <c r="DM20" s="622"/>
      <c r="DN20" s="622"/>
      <c r="DO20" s="622"/>
      <c r="DP20" s="623"/>
      <c r="DQ20" s="627">
        <v>4537135</v>
      </c>
      <c r="DR20" s="622"/>
      <c r="DS20" s="622"/>
      <c r="DT20" s="622"/>
      <c r="DU20" s="622"/>
      <c r="DV20" s="622"/>
      <c r="DW20" s="622"/>
      <c r="DX20" s="622"/>
      <c r="DY20" s="622"/>
      <c r="DZ20" s="622"/>
      <c r="EA20" s="622"/>
      <c r="EB20" s="622"/>
      <c r="EC20" s="658"/>
    </row>
    <row r="21" spans="2:133" ht="11.25" customHeight="1" x14ac:dyDescent="0.15">
      <c r="B21" s="618" t="s">
        <v>265</v>
      </c>
      <c r="C21" s="619"/>
      <c r="D21" s="619"/>
      <c r="E21" s="619"/>
      <c r="F21" s="619"/>
      <c r="G21" s="619"/>
      <c r="H21" s="619"/>
      <c r="I21" s="619"/>
      <c r="J21" s="619"/>
      <c r="K21" s="619"/>
      <c r="L21" s="619"/>
      <c r="M21" s="619"/>
      <c r="N21" s="619"/>
      <c r="O21" s="619"/>
      <c r="P21" s="619"/>
      <c r="Q21" s="620"/>
      <c r="R21" s="621">
        <v>1810538</v>
      </c>
      <c r="S21" s="622"/>
      <c r="T21" s="622"/>
      <c r="U21" s="622"/>
      <c r="V21" s="622"/>
      <c r="W21" s="622"/>
      <c r="X21" s="622"/>
      <c r="Y21" s="623"/>
      <c r="Z21" s="659">
        <v>26.1</v>
      </c>
      <c r="AA21" s="659"/>
      <c r="AB21" s="659"/>
      <c r="AC21" s="659"/>
      <c r="AD21" s="660">
        <v>1601992</v>
      </c>
      <c r="AE21" s="660"/>
      <c r="AF21" s="660"/>
      <c r="AG21" s="660"/>
      <c r="AH21" s="660"/>
      <c r="AI21" s="660"/>
      <c r="AJ21" s="660"/>
      <c r="AK21" s="660"/>
      <c r="AL21" s="624">
        <v>40.4</v>
      </c>
      <c r="AM21" s="625"/>
      <c r="AN21" s="625"/>
      <c r="AO21" s="661"/>
      <c r="AP21" s="618" t="s">
        <v>266</v>
      </c>
      <c r="AQ21" s="699"/>
      <c r="AR21" s="699"/>
      <c r="AS21" s="699"/>
      <c r="AT21" s="699"/>
      <c r="AU21" s="699"/>
      <c r="AV21" s="699"/>
      <c r="AW21" s="699"/>
      <c r="AX21" s="699"/>
      <c r="AY21" s="699"/>
      <c r="AZ21" s="699"/>
      <c r="BA21" s="699"/>
      <c r="BB21" s="699"/>
      <c r="BC21" s="699"/>
      <c r="BD21" s="699"/>
      <c r="BE21" s="699"/>
      <c r="BF21" s="700"/>
      <c r="BG21" s="621">
        <v>101506</v>
      </c>
      <c r="BH21" s="622"/>
      <c r="BI21" s="622"/>
      <c r="BJ21" s="622"/>
      <c r="BK21" s="622"/>
      <c r="BL21" s="622"/>
      <c r="BM21" s="622"/>
      <c r="BN21" s="623"/>
      <c r="BO21" s="659">
        <v>5.5</v>
      </c>
      <c r="BP21" s="659"/>
      <c r="BQ21" s="659"/>
      <c r="BR21" s="659"/>
      <c r="BS21" s="660" t="s">
        <v>122</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267</v>
      </c>
      <c r="C22" s="619"/>
      <c r="D22" s="619"/>
      <c r="E22" s="619"/>
      <c r="F22" s="619"/>
      <c r="G22" s="619"/>
      <c r="H22" s="619"/>
      <c r="I22" s="619"/>
      <c r="J22" s="619"/>
      <c r="K22" s="619"/>
      <c r="L22" s="619"/>
      <c r="M22" s="619"/>
      <c r="N22" s="619"/>
      <c r="O22" s="619"/>
      <c r="P22" s="619"/>
      <c r="Q22" s="620"/>
      <c r="R22" s="621">
        <v>1601992</v>
      </c>
      <c r="S22" s="622"/>
      <c r="T22" s="622"/>
      <c r="U22" s="622"/>
      <c r="V22" s="622"/>
      <c r="W22" s="622"/>
      <c r="X22" s="622"/>
      <c r="Y22" s="623"/>
      <c r="Z22" s="659">
        <v>23.1</v>
      </c>
      <c r="AA22" s="659"/>
      <c r="AB22" s="659"/>
      <c r="AC22" s="659"/>
      <c r="AD22" s="660">
        <v>1601992</v>
      </c>
      <c r="AE22" s="660"/>
      <c r="AF22" s="660"/>
      <c r="AG22" s="660"/>
      <c r="AH22" s="660"/>
      <c r="AI22" s="660"/>
      <c r="AJ22" s="660"/>
      <c r="AK22" s="660"/>
      <c r="AL22" s="624">
        <v>40.4</v>
      </c>
      <c r="AM22" s="625"/>
      <c r="AN22" s="625"/>
      <c r="AO22" s="661"/>
      <c r="AP22" s="618" t="s">
        <v>268</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5"/>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270</v>
      </c>
      <c r="C23" s="619"/>
      <c r="D23" s="619"/>
      <c r="E23" s="619"/>
      <c r="F23" s="619"/>
      <c r="G23" s="619"/>
      <c r="H23" s="619"/>
      <c r="I23" s="619"/>
      <c r="J23" s="619"/>
      <c r="K23" s="619"/>
      <c r="L23" s="619"/>
      <c r="M23" s="619"/>
      <c r="N23" s="619"/>
      <c r="O23" s="619"/>
      <c r="P23" s="619"/>
      <c r="Q23" s="620"/>
      <c r="R23" s="621">
        <v>208546</v>
      </c>
      <c r="S23" s="622"/>
      <c r="T23" s="622"/>
      <c r="U23" s="622"/>
      <c r="V23" s="622"/>
      <c r="W23" s="622"/>
      <c r="X23" s="622"/>
      <c r="Y23" s="623"/>
      <c r="Z23" s="659">
        <v>3</v>
      </c>
      <c r="AA23" s="659"/>
      <c r="AB23" s="659"/>
      <c r="AC23" s="659"/>
      <c r="AD23" s="660" t="s">
        <v>122</v>
      </c>
      <c r="AE23" s="660"/>
      <c r="AF23" s="660"/>
      <c r="AG23" s="660"/>
      <c r="AH23" s="660"/>
      <c r="AI23" s="660"/>
      <c r="AJ23" s="660"/>
      <c r="AK23" s="660"/>
      <c r="AL23" s="624" t="s">
        <v>122</v>
      </c>
      <c r="AM23" s="625"/>
      <c r="AN23" s="625"/>
      <c r="AO23" s="661"/>
      <c r="AP23" s="618" t="s">
        <v>271</v>
      </c>
      <c r="AQ23" s="699"/>
      <c r="AR23" s="699"/>
      <c r="AS23" s="699"/>
      <c r="AT23" s="699"/>
      <c r="AU23" s="699"/>
      <c r="AV23" s="699"/>
      <c r="AW23" s="699"/>
      <c r="AX23" s="699"/>
      <c r="AY23" s="699"/>
      <c r="AZ23" s="699"/>
      <c r="BA23" s="699"/>
      <c r="BB23" s="699"/>
      <c r="BC23" s="699"/>
      <c r="BD23" s="699"/>
      <c r="BE23" s="699"/>
      <c r="BF23" s="700"/>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695"/>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15">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5"/>
      <c r="CD24" s="679" t="s">
        <v>279</v>
      </c>
      <c r="CE24" s="680"/>
      <c r="CF24" s="680"/>
      <c r="CG24" s="680"/>
      <c r="CH24" s="680"/>
      <c r="CI24" s="680"/>
      <c r="CJ24" s="680"/>
      <c r="CK24" s="680"/>
      <c r="CL24" s="680"/>
      <c r="CM24" s="680"/>
      <c r="CN24" s="680"/>
      <c r="CO24" s="680"/>
      <c r="CP24" s="680"/>
      <c r="CQ24" s="681"/>
      <c r="CR24" s="676">
        <v>2225572</v>
      </c>
      <c r="CS24" s="677"/>
      <c r="CT24" s="677"/>
      <c r="CU24" s="677"/>
      <c r="CV24" s="677"/>
      <c r="CW24" s="677"/>
      <c r="CX24" s="677"/>
      <c r="CY24" s="702"/>
      <c r="CZ24" s="703">
        <v>34.700000000000003</v>
      </c>
      <c r="DA24" s="685"/>
      <c r="DB24" s="685"/>
      <c r="DC24" s="705"/>
      <c r="DD24" s="701">
        <v>1698296</v>
      </c>
      <c r="DE24" s="677"/>
      <c r="DF24" s="677"/>
      <c r="DG24" s="677"/>
      <c r="DH24" s="677"/>
      <c r="DI24" s="677"/>
      <c r="DJ24" s="677"/>
      <c r="DK24" s="702"/>
      <c r="DL24" s="701">
        <v>1451614</v>
      </c>
      <c r="DM24" s="677"/>
      <c r="DN24" s="677"/>
      <c r="DO24" s="677"/>
      <c r="DP24" s="677"/>
      <c r="DQ24" s="677"/>
      <c r="DR24" s="677"/>
      <c r="DS24" s="677"/>
      <c r="DT24" s="677"/>
      <c r="DU24" s="677"/>
      <c r="DV24" s="702"/>
      <c r="DW24" s="703">
        <v>36.5</v>
      </c>
      <c r="DX24" s="685"/>
      <c r="DY24" s="685"/>
      <c r="DZ24" s="685"/>
      <c r="EA24" s="685"/>
      <c r="EB24" s="685"/>
      <c r="EC24" s="704"/>
    </row>
    <row r="25" spans="2:133" ht="11.25" customHeight="1" x14ac:dyDescent="0.15">
      <c r="B25" s="618" t="s">
        <v>280</v>
      </c>
      <c r="C25" s="619"/>
      <c r="D25" s="619"/>
      <c r="E25" s="619"/>
      <c r="F25" s="619"/>
      <c r="G25" s="619"/>
      <c r="H25" s="619"/>
      <c r="I25" s="619"/>
      <c r="J25" s="619"/>
      <c r="K25" s="619"/>
      <c r="L25" s="619"/>
      <c r="M25" s="619"/>
      <c r="N25" s="619"/>
      <c r="O25" s="619"/>
      <c r="P25" s="619"/>
      <c r="Q25" s="620"/>
      <c r="R25" s="621">
        <v>4146864</v>
      </c>
      <c r="S25" s="622"/>
      <c r="T25" s="622"/>
      <c r="U25" s="622"/>
      <c r="V25" s="622"/>
      <c r="W25" s="622"/>
      <c r="X25" s="622"/>
      <c r="Y25" s="623"/>
      <c r="Z25" s="659">
        <v>59.8</v>
      </c>
      <c r="AA25" s="659"/>
      <c r="AB25" s="659"/>
      <c r="AC25" s="659"/>
      <c r="AD25" s="660">
        <v>3938318</v>
      </c>
      <c r="AE25" s="660"/>
      <c r="AF25" s="660"/>
      <c r="AG25" s="660"/>
      <c r="AH25" s="660"/>
      <c r="AI25" s="660"/>
      <c r="AJ25" s="660"/>
      <c r="AK25" s="660"/>
      <c r="AL25" s="624">
        <v>99.3</v>
      </c>
      <c r="AM25" s="625"/>
      <c r="AN25" s="625"/>
      <c r="AO25" s="661"/>
      <c r="AP25" s="618" t="s">
        <v>281</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5"/>
      <c r="CD25" s="618" t="s">
        <v>282</v>
      </c>
      <c r="CE25" s="619"/>
      <c r="CF25" s="619"/>
      <c r="CG25" s="619"/>
      <c r="CH25" s="619"/>
      <c r="CI25" s="619"/>
      <c r="CJ25" s="619"/>
      <c r="CK25" s="619"/>
      <c r="CL25" s="619"/>
      <c r="CM25" s="619"/>
      <c r="CN25" s="619"/>
      <c r="CO25" s="619"/>
      <c r="CP25" s="619"/>
      <c r="CQ25" s="620"/>
      <c r="CR25" s="621">
        <v>1150735</v>
      </c>
      <c r="CS25" s="634"/>
      <c r="CT25" s="634"/>
      <c r="CU25" s="634"/>
      <c r="CV25" s="634"/>
      <c r="CW25" s="634"/>
      <c r="CX25" s="634"/>
      <c r="CY25" s="635"/>
      <c r="CZ25" s="624">
        <v>17.899999999999999</v>
      </c>
      <c r="DA25" s="636"/>
      <c r="DB25" s="636"/>
      <c r="DC25" s="637"/>
      <c r="DD25" s="627">
        <v>976978</v>
      </c>
      <c r="DE25" s="634"/>
      <c r="DF25" s="634"/>
      <c r="DG25" s="634"/>
      <c r="DH25" s="634"/>
      <c r="DI25" s="634"/>
      <c r="DJ25" s="634"/>
      <c r="DK25" s="635"/>
      <c r="DL25" s="627">
        <v>814280</v>
      </c>
      <c r="DM25" s="634"/>
      <c r="DN25" s="634"/>
      <c r="DO25" s="634"/>
      <c r="DP25" s="634"/>
      <c r="DQ25" s="634"/>
      <c r="DR25" s="634"/>
      <c r="DS25" s="634"/>
      <c r="DT25" s="634"/>
      <c r="DU25" s="634"/>
      <c r="DV25" s="635"/>
      <c r="DW25" s="624">
        <v>20.399999999999999</v>
      </c>
      <c r="DX25" s="636"/>
      <c r="DY25" s="636"/>
      <c r="DZ25" s="636"/>
      <c r="EA25" s="636"/>
      <c r="EB25" s="636"/>
      <c r="EC25" s="648"/>
    </row>
    <row r="26" spans="2:133" ht="11.25" customHeight="1" x14ac:dyDescent="0.15">
      <c r="B26" s="618" t="s">
        <v>283</v>
      </c>
      <c r="C26" s="619"/>
      <c r="D26" s="619"/>
      <c r="E26" s="619"/>
      <c r="F26" s="619"/>
      <c r="G26" s="619"/>
      <c r="H26" s="619"/>
      <c r="I26" s="619"/>
      <c r="J26" s="619"/>
      <c r="K26" s="619"/>
      <c r="L26" s="619"/>
      <c r="M26" s="619"/>
      <c r="N26" s="619"/>
      <c r="O26" s="619"/>
      <c r="P26" s="619"/>
      <c r="Q26" s="620"/>
      <c r="R26" s="621">
        <v>752</v>
      </c>
      <c r="S26" s="622"/>
      <c r="T26" s="622"/>
      <c r="U26" s="622"/>
      <c r="V26" s="622"/>
      <c r="W26" s="622"/>
      <c r="X26" s="622"/>
      <c r="Y26" s="623"/>
      <c r="Z26" s="659">
        <v>0</v>
      </c>
      <c r="AA26" s="659"/>
      <c r="AB26" s="659"/>
      <c r="AC26" s="659"/>
      <c r="AD26" s="660">
        <v>752</v>
      </c>
      <c r="AE26" s="660"/>
      <c r="AF26" s="660"/>
      <c r="AG26" s="660"/>
      <c r="AH26" s="660"/>
      <c r="AI26" s="660"/>
      <c r="AJ26" s="660"/>
      <c r="AK26" s="660"/>
      <c r="AL26" s="624">
        <v>0</v>
      </c>
      <c r="AM26" s="625"/>
      <c r="AN26" s="625"/>
      <c r="AO26" s="661"/>
      <c r="AP26" s="618" t="s">
        <v>284</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5"/>
      <c r="CD26" s="618" t="s">
        <v>285</v>
      </c>
      <c r="CE26" s="619"/>
      <c r="CF26" s="619"/>
      <c r="CG26" s="619"/>
      <c r="CH26" s="619"/>
      <c r="CI26" s="619"/>
      <c r="CJ26" s="619"/>
      <c r="CK26" s="619"/>
      <c r="CL26" s="619"/>
      <c r="CM26" s="619"/>
      <c r="CN26" s="619"/>
      <c r="CO26" s="619"/>
      <c r="CP26" s="619"/>
      <c r="CQ26" s="620"/>
      <c r="CR26" s="621">
        <v>638670</v>
      </c>
      <c r="CS26" s="622"/>
      <c r="CT26" s="622"/>
      <c r="CU26" s="622"/>
      <c r="CV26" s="622"/>
      <c r="CW26" s="622"/>
      <c r="CX26" s="622"/>
      <c r="CY26" s="623"/>
      <c r="CZ26" s="624">
        <v>9.9</v>
      </c>
      <c r="DA26" s="636"/>
      <c r="DB26" s="636"/>
      <c r="DC26" s="637"/>
      <c r="DD26" s="627">
        <v>531306</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286</v>
      </c>
      <c r="C27" s="619"/>
      <c r="D27" s="619"/>
      <c r="E27" s="619"/>
      <c r="F27" s="619"/>
      <c r="G27" s="619"/>
      <c r="H27" s="619"/>
      <c r="I27" s="619"/>
      <c r="J27" s="619"/>
      <c r="K27" s="619"/>
      <c r="L27" s="619"/>
      <c r="M27" s="619"/>
      <c r="N27" s="619"/>
      <c r="O27" s="619"/>
      <c r="P27" s="619"/>
      <c r="Q27" s="620"/>
      <c r="R27" s="621">
        <v>20686</v>
      </c>
      <c r="S27" s="622"/>
      <c r="T27" s="622"/>
      <c r="U27" s="622"/>
      <c r="V27" s="622"/>
      <c r="W27" s="622"/>
      <c r="X27" s="622"/>
      <c r="Y27" s="623"/>
      <c r="Z27" s="659">
        <v>0.3</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1849619</v>
      </c>
      <c r="BH27" s="622"/>
      <c r="BI27" s="622"/>
      <c r="BJ27" s="622"/>
      <c r="BK27" s="622"/>
      <c r="BL27" s="622"/>
      <c r="BM27" s="622"/>
      <c r="BN27" s="623"/>
      <c r="BO27" s="659">
        <v>100</v>
      </c>
      <c r="BP27" s="659"/>
      <c r="BQ27" s="659"/>
      <c r="BR27" s="659"/>
      <c r="BS27" s="660" t="s">
        <v>122</v>
      </c>
      <c r="BT27" s="660"/>
      <c r="BU27" s="660"/>
      <c r="BV27" s="660"/>
      <c r="BW27" s="660"/>
      <c r="BX27" s="660"/>
      <c r="BY27" s="660"/>
      <c r="BZ27" s="660"/>
      <c r="CA27" s="660"/>
      <c r="CB27" s="695"/>
      <c r="CD27" s="618" t="s">
        <v>288</v>
      </c>
      <c r="CE27" s="619"/>
      <c r="CF27" s="619"/>
      <c r="CG27" s="619"/>
      <c r="CH27" s="619"/>
      <c r="CI27" s="619"/>
      <c r="CJ27" s="619"/>
      <c r="CK27" s="619"/>
      <c r="CL27" s="619"/>
      <c r="CM27" s="619"/>
      <c r="CN27" s="619"/>
      <c r="CO27" s="619"/>
      <c r="CP27" s="619"/>
      <c r="CQ27" s="620"/>
      <c r="CR27" s="621">
        <v>562693</v>
      </c>
      <c r="CS27" s="634"/>
      <c r="CT27" s="634"/>
      <c r="CU27" s="634"/>
      <c r="CV27" s="634"/>
      <c r="CW27" s="634"/>
      <c r="CX27" s="634"/>
      <c r="CY27" s="635"/>
      <c r="CZ27" s="624">
        <v>8.8000000000000007</v>
      </c>
      <c r="DA27" s="636"/>
      <c r="DB27" s="636"/>
      <c r="DC27" s="637"/>
      <c r="DD27" s="627">
        <v>209174</v>
      </c>
      <c r="DE27" s="634"/>
      <c r="DF27" s="634"/>
      <c r="DG27" s="634"/>
      <c r="DH27" s="634"/>
      <c r="DI27" s="634"/>
      <c r="DJ27" s="634"/>
      <c r="DK27" s="635"/>
      <c r="DL27" s="627">
        <v>125190</v>
      </c>
      <c r="DM27" s="634"/>
      <c r="DN27" s="634"/>
      <c r="DO27" s="634"/>
      <c r="DP27" s="634"/>
      <c r="DQ27" s="634"/>
      <c r="DR27" s="634"/>
      <c r="DS27" s="634"/>
      <c r="DT27" s="634"/>
      <c r="DU27" s="634"/>
      <c r="DV27" s="635"/>
      <c r="DW27" s="624">
        <v>3.1</v>
      </c>
      <c r="DX27" s="636"/>
      <c r="DY27" s="636"/>
      <c r="DZ27" s="636"/>
      <c r="EA27" s="636"/>
      <c r="EB27" s="636"/>
      <c r="EC27" s="648"/>
    </row>
    <row r="28" spans="2:133" ht="11.25" customHeight="1" x14ac:dyDescent="0.15">
      <c r="B28" s="618" t="s">
        <v>289</v>
      </c>
      <c r="C28" s="619"/>
      <c r="D28" s="619"/>
      <c r="E28" s="619"/>
      <c r="F28" s="619"/>
      <c r="G28" s="619"/>
      <c r="H28" s="619"/>
      <c r="I28" s="619"/>
      <c r="J28" s="619"/>
      <c r="K28" s="619"/>
      <c r="L28" s="619"/>
      <c r="M28" s="619"/>
      <c r="N28" s="619"/>
      <c r="O28" s="619"/>
      <c r="P28" s="619"/>
      <c r="Q28" s="620"/>
      <c r="R28" s="621">
        <v>36562</v>
      </c>
      <c r="S28" s="622"/>
      <c r="T28" s="622"/>
      <c r="U28" s="622"/>
      <c r="V28" s="622"/>
      <c r="W28" s="622"/>
      <c r="X28" s="622"/>
      <c r="Y28" s="623"/>
      <c r="Z28" s="659">
        <v>0.5</v>
      </c>
      <c r="AA28" s="659"/>
      <c r="AB28" s="659"/>
      <c r="AC28" s="659"/>
      <c r="AD28" s="660" t="s">
        <v>122</v>
      </c>
      <c r="AE28" s="660"/>
      <c r="AF28" s="660"/>
      <c r="AG28" s="660"/>
      <c r="AH28" s="660"/>
      <c r="AI28" s="660"/>
      <c r="AJ28" s="660"/>
      <c r="AK28" s="660"/>
      <c r="AL28" s="624" t="s">
        <v>122</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512144</v>
      </c>
      <c r="CS28" s="622"/>
      <c r="CT28" s="622"/>
      <c r="CU28" s="622"/>
      <c r="CV28" s="622"/>
      <c r="CW28" s="622"/>
      <c r="CX28" s="622"/>
      <c r="CY28" s="623"/>
      <c r="CZ28" s="624">
        <v>8</v>
      </c>
      <c r="DA28" s="636"/>
      <c r="DB28" s="636"/>
      <c r="DC28" s="637"/>
      <c r="DD28" s="627">
        <v>512144</v>
      </c>
      <c r="DE28" s="622"/>
      <c r="DF28" s="622"/>
      <c r="DG28" s="622"/>
      <c r="DH28" s="622"/>
      <c r="DI28" s="622"/>
      <c r="DJ28" s="622"/>
      <c r="DK28" s="623"/>
      <c r="DL28" s="627">
        <v>512144</v>
      </c>
      <c r="DM28" s="622"/>
      <c r="DN28" s="622"/>
      <c r="DO28" s="622"/>
      <c r="DP28" s="622"/>
      <c r="DQ28" s="622"/>
      <c r="DR28" s="622"/>
      <c r="DS28" s="622"/>
      <c r="DT28" s="622"/>
      <c r="DU28" s="622"/>
      <c r="DV28" s="623"/>
      <c r="DW28" s="624">
        <v>12.9</v>
      </c>
      <c r="DX28" s="636"/>
      <c r="DY28" s="636"/>
      <c r="DZ28" s="636"/>
      <c r="EA28" s="636"/>
      <c r="EB28" s="636"/>
      <c r="EC28" s="648"/>
    </row>
    <row r="29" spans="2:133" ht="11.25" customHeight="1" x14ac:dyDescent="0.15">
      <c r="B29" s="618" t="s">
        <v>291</v>
      </c>
      <c r="C29" s="619"/>
      <c r="D29" s="619"/>
      <c r="E29" s="619"/>
      <c r="F29" s="619"/>
      <c r="G29" s="619"/>
      <c r="H29" s="619"/>
      <c r="I29" s="619"/>
      <c r="J29" s="619"/>
      <c r="K29" s="619"/>
      <c r="L29" s="619"/>
      <c r="M29" s="619"/>
      <c r="N29" s="619"/>
      <c r="O29" s="619"/>
      <c r="P29" s="619"/>
      <c r="Q29" s="620"/>
      <c r="R29" s="621">
        <v>25357</v>
      </c>
      <c r="S29" s="622"/>
      <c r="T29" s="622"/>
      <c r="U29" s="622"/>
      <c r="V29" s="622"/>
      <c r="W29" s="622"/>
      <c r="X29" s="622"/>
      <c r="Y29" s="623"/>
      <c r="Z29" s="659">
        <v>0.4</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292</v>
      </c>
      <c r="CE29" s="641"/>
      <c r="CF29" s="618" t="s">
        <v>66</v>
      </c>
      <c r="CG29" s="619"/>
      <c r="CH29" s="619"/>
      <c r="CI29" s="619"/>
      <c r="CJ29" s="619"/>
      <c r="CK29" s="619"/>
      <c r="CL29" s="619"/>
      <c r="CM29" s="619"/>
      <c r="CN29" s="619"/>
      <c r="CO29" s="619"/>
      <c r="CP29" s="619"/>
      <c r="CQ29" s="620"/>
      <c r="CR29" s="621">
        <v>512144</v>
      </c>
      <c r="CS29" s="634"/>
      <c r="CT29" s="634"/>
      <c r="CU29" s="634"/>
      <c r="CV29" s="634"/>
      <c r="CW29" s="634"/>
      <c r="CX29" s="634"/>
      <c r="CY29" s="635"/>
      <c r="CZ29" s="624">
        <v>8</v>
      </c>
      <c r="DA29" s="636"/>
      <c r="DB29" s="636"/>
      <c r="DC29" s="637"/>
      <c r="DD29" s="627">
        <v>512144</v>
      </c>
      <c r="DE29" s="634"/>
      <c r="DF29" s="634"/>
      <c r="DG29" s="634"/>
      <c r="DH29" s="634"/>
      <c r="DI29" s="634"/>
      <c r="DJ29" s="634"/>
      <c r="DK29" s="635"/>
      <c r="DL29" s="627">
        <v>512144</v>
      </c>
      <c r="DM29" s="634"/>
      <c r="DN29" s="634"/>
      <c r="DO29" s="634"/>
      <c r="DP29" s="634"/>
      <c r="DQ29" s="634"/>
      <c r="DR29" s="634"/>
      <c r="DS29" s="634"/>
      <c r="DT29" s="634"/>
      <c r="DU29" s="634"/>
      <c r="DV29" s="635"/>
      <c r="DW29" s="624">
        <v>12.9</v>
      </c>
      <c r="DX29" s="636"/>
      <c r="DY29" s="636"/>
      <c r="DZ29" s="636"/>
      <c r="EA29" s="636"/>
      <c r="EB29" s="636"/>
      <c r="EC29" s="648"/>
    </row>
    <row r="30" spans="2:133" ht="11.25" customHeight="1" x14ac:dyDescent="0.15">
      <c r="B30" s="618" t="s">
        <v>293</v>
      </c>
      <c r="C30" s="619"/>
      <c r="D30" s="619"/>
      <c r="E30" s="619"/>
      <c r="F30" s="619"/>
      <c r="G30" s="619"/>
      <c r="H30" s="619"/>
      <c r="I30" s="619"/>
      <c r="J30" s="619"/>
      <c r="K30" s="619"/>
      <c r="L30" s="619"/>
      <c r="M30" s="619"/>
      <c r="N30" s="619"/>
      <c r="O30" s="619"/>
      <c r="P30" s="619"/>
      <c r="Q30" s="620"/>
      <c r="R30" s="621">
        <v>658731</v>
      </c>
      <c r="S30" s="622"/>
      <c r="T30" s="622"/>
      <c r="U30" s="622"/>
      <c r="V30" s="622"/>
      <c r="W30" s="622"/>
      <c r="X30" s="622"/>
      <c r="Y30" s="623"/>
      <c r="Z30" s="659">
        <v>9.5</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3"/>
      <c r="BI30" s="693"/>
      <c r="BJ30" s="693"/>
      <c r="BK30" s="693"/>
      <c r="BL30" s="693"/>
      <c r="BM30" s="693"/>
      <c r="BN30" s="693"/>
      <c r="BO30" s="693"/>
      <c r="BP30" s="693"/>
      <c r="BQ30" s="694"/>
      <c r="BR30" s="673" t="s">
        <v>295</v>
      </c>
      <c r="BS30" s="693"/>
      <c r="BT30" s="693"/>
      <c r="BU30" s="693"/>
      <c r="BV30" s="693"/>
      <c r="BW30" s="693"/>
      <c r="BX30" s="693"/>
      <c r="BY30" s="693"/>
      <c r="BZ30" s="693"/>
      <c r="CA30" s="693"/>
      <c r="CB30" s="694"/>
      <c r="CD30" s="642"/>
      <c r="CE30" s="643"/>
      <c r="CF30" s="618" t="s">
        <v>296</v>
      </c>
      <c r="CG30" s="619"/>
      <c r="CH30" s="619"/>
      <c r="CI30" s="619"/>
      <c r="CJ30" s="619"/>
      <c r="CK30" s="619"/>
      <c r="CL30" s="619"/>
      <c r="CM30" s="619"/>
      <c r="CN30" s="619"/>
      <c r="CO30" s="619"/>
      <c r="CP30" s="619"/>
      <c r="CQ30" s="620"/>
      <c r="CR30" s="621">
        <v>500659</v>
      </c>
      <c r="CS30" s="622"/>
      <c r="CT30" s="622"/>
      <c r="CU30" s="622"/>
      <c r="CV30" s="622"/>
      <c r="CW30" s="622"/>
      <c r="CX30" s="622"/>
      <c r="CY30" s="623"/>
      <c r="CZ30" s="624">
        <v>7.8</v>
      </c>
      <c r="DA30" s="636"/>
      <c r="DB30" s="636"/>
      <c r="DC30" s="637"/>
      <c r="DD30" s="627">
        <v>500659</v>
      </c>
      <c r="DE30" s="622"/>
      <c r="DF30" s="622"/>
      <c r="DG30" s="622"/>
      <c r="DH30" s="622"/>
      <c r="DI30" s="622"/>
      <c r="DJ30" s="622"/>
      <c r="DK30" s="623"/>
      <c r="DL30" s="627">
        <v>500659</v>
      </c>
      <c r="DM30" s="622"/>
      <c r="DN30" s="622"/>
      <c r="DO30" s="622"/>
      <c r="DP30" s="622"/>
      <c r="DQ30" s="622"/>
      <c r="DR30" s="622"/>
      <c r="DS30" s="622"/>
      <c r="DT30" s="622"/>
      <c r="DU30" s="622"/>
      <c r="DV30" s="623"/>
      <c r="DW30" s="624">
        <v>12.6</v>
      </c>
      <c r="DX30" s="636"/>
      <c r="DY30" s="636"/>
      <c r="DZ30" s="636"/>
      <c r="EA30" s="636"/>
      <c r="EB30" s="636"/>
      <c r="EC30" s="648"/>
    </row>
    <row r="31" spans="2:133" ht="11.25" customHeight="1" x14ac:dyDescent="0.15">
      <c r="B31" s="696" t="s">
        <v>297</v>
      </c>
      <c r="C31" s="697"/>
      <c r="D31" s="697"/>
      <c r="E31" s="697"/>
      <c r="F31" s="697"/>
      <c r="G31" s="697"/>
      <c r="H31" s="697"/>
      <c r="I31" s="697"/>
      <c r="J31" s="697"/>
      <c r="K31" s="697"/>
      <c r="L31" s="697"/>
      <c r="M31" s="697"/>
      <c r="N31" s="697"/>
      <c r="O31" s="697"/>
      <c r="P31" s="697"/>
      <c r="Q31" s="698"/>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87" t="s">
        <v>298</v>
      </c>
      <c r="AQ31" s="688"/>
      <c r="AR31" s="688"/>
      <c r="AS31" s="688"/>
      <c r="AT31" s="689" t="s">
        <v>299</v>
      </c>
      <c r="AU31" s="206"/>
      <c r="AV31" s="206"/>
      <c r="AW31" s="206"/>
      <c r="AX31" s="679" t="s">
        <v>177</v>
      </c>
      <c r="AY31" s="680"/>
      <c r="AZ31" s="680"/>
      <c r="BA31" s="680"/>
      <c r="BB31" s="680"/>
      <c r="BC31" s="680"/>
      <c r="BD31" s="680"/>
      <c r="BE31" s="680"/>
      <c r="BF31" s="681"/>
      <c r="BG31" s="683">
        <v>95.5</v>
      </c>
      <c r="BH31" s="684"/>
      <c r="BI31" s="684"/>
      <c r="BJ31" s="684"/>
      <c r="BK31" s="684"/>
      <c r="BL31" s="684"/>
      <c r="BM31" s="685">
        <v>92</v>
      </c>
      <c r="BN31" s="684"/>
      <c r="BO31" s="684"/>
      <c r="BP31" s="684"/>
      <c r="BQ31" s="686"/>
      <c r="BR31" s="683">
        <v>95.6</v>
      </c>
      <c r="BS31" s="684"/>
      <c r="BT31" s="684"/>
      <c r="BU31" s="684"/>
      <c r="BV31" s="684"/>
      <c r="BW31" s="684"/>
      <c r="BX31" s="685">
        <v>92</v>
      </c>
      <c r="BY31" s="684"/>
      <c r="BZ31" s="684"/>
      <c r="CA31" s="684"/>
      <c r="CB31" s="686"/>
      <c r="CD31" s="642"/>
      <c r="CE31" s="643"/>
      <c r="CF31" s="618" t="s">
        <v>300</v>
      </c>
      <c r="CG31" s="619"/>
      <c r="CH31" s="619"/>
      <c r="CI31" s="619"/>
      <c r="CJ31" s="619"/>
      <c r="CK31" s="619"/>
      <c r="CL31" s="619"/>
      <c r="CM31" s="619"/>
      <c r="CN31" s="619"/>
      <c r="CO31" s="619"/>
      <c r="CP31" s="619"/>
      <c r="CQ31" s="620"/>
      <c r="CR31" s="621">
        <v>11485</v>
      </c>
      <c r="CS31" s="634"/>
      <c r="CT31" s="634"/>
      <c r="CU31" s="634"/>
      <c r="CV31" s="634"/>
      <c r="CW31" s="634"/>
      <c r="CX31" s="634"/>
      <c r="CY31" s="635"/>
      <c r="CZ31" s="624">
        <v>0.2</v>
      </c>
      <c r="DA31" s="636"/>
      <c r="DB31" s="636"/>
      <c r="DC31" s="637"/>
      <c r="DD31" s="627">
        <v>11485</v>
      </c>
      <c r="DE31" s="634"/>
      <c r="DF31" s="634"/>
      <c r="DG31" s="634"/>
      <c r="DH31" s="634"/>
      <c r="DI31" s="634"/>
      <c r="DJ31" s="634"/>
      <c r="DK31" s="635"/>
      <c r="DL31" s="627">
        <v>11485</v>
      </c>
      <c r="DM31" s="634"/>
      <c r="DN31" s="634"/>
      <c r="DO31" s="634"/>
      <c r="DP31" s="634"/>
      <c r="DQ31" s="634"/>
      <c r="DR31" s="634"/>
      <c r="DS31" s="634"/>
      <c r="DT31" s="634"/>
      <c r="DU31" s="634"/>
      <c r="DV31" s="635"/>
      <c r="DW31" s="624">
        <v>0.3</v>
      </c>
      <c r="DX31" s="636"/>
      <c r="DY31" s="636"/>
      <c r="DZ31" s="636"/>
      <c r="EA31" s="636"/>
      <c r="EB31" s="636"/>
      <c r="EC31" s="648"/>
    </row>
    <row r="32" spans="2:133" ht="11.25" customHeight="1" x14ac:dyDescent="0.15">
      <c r="B32" s="618" t="s">
        <v>301</v>
      </c>
      <c r="C32" s="619"/>
      <c r="D32" s="619"/>
      <c r="E32" s="619"/>
      <c r="F32" s="619"/>
      <c r="G32" s="619"/>
      <c r="H32" s="619"/>
      <c r="I32" s="619"/>
      <c r="J32" s="619"/>
      <c r="K32" s="619"/>
      <c r="L32" s="619"/>
      <c r="M32" s="619"/>
      <c r="N32" s="619"/>
      <c r="O32" s="619"/>
      <c r="P32" s="619"/>
      <c r="Q32" s="620"/>
      <c r="R32" s="621">
        <v>347244</v>
      </c>
      <c r="S32" s="622"/>
      <c r="T32" s="622"/>
      <c r="U32" s="622"/>
      <c r="V32" s="622"/>
      <c r="W32" s="622"/>
      <c r="X32" s="622"/>
      <c r="Y32" s="623"/>
      <c r="Z32" s="659">
        <v>5</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0"/>
      <c r="AU32" s="202" t="s">
        <v>302</v>
      </c>
      <c r="AX32" s="618" t="s">
        <v>303</v>
      </c>
      <c r="AY32" s="619"/>
      <c r="AZ32" s="619"/>
      <c r="BA32" s="619"/>
      <c r="BB32" s="619"/>
      <c r="BC32" s="619"/>
      <c r="BD32" s="619"/>
      <c r="BE32" s="619"/>
      <c r="BF32" s="620"/>
      <c r="BG32" s="692">
        <v>98.6</v>
      </c>
      <c r="BH32" s="634"/>
      <c r="BI32" s="634"/>
      <c r="BJ32" s="634"/>
      <c r="BK32" s="634"/>
      <c r="BL32" s="634"/>
      <c r="BM32" s="625">
        <v>95.6</v>
      </c>
      <c r="BN32" s="634"/>
      <c r="BO32" s="634"/>
      <c r="BP32" s="634"/>
      <c r="BQ32" s="657"/>
      <c r="BR32" s="692">
        <v>98.4</v>
      </c>
      <c r="BS32" s="634"/>
      <c r="BT32" s="634"/>
      <c r="BU32" s="634"/>
      <c r="BV32" s="634"/>
      <c r="BW32" s="634"/>
      <c r="BX32" s="625">
        <v>95.2</v>
      </c>
      <c r="BY32" s="634"/>
      <c r="BZ32" s="634"/>
      <c r="CA32" s="634"/>
      <c r="CB32" s="657"/>
      <c r="CD32" s="644"/>
      <c r="CE32" s="645"/>
      <c r="CF32" s="618" t="s">
        <v>304</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15">
      <c r="B33" s="618" t="s">
        <v>305</v>
      </c>
      <c r="C33" s="619"/>
      <c r="D33" s="619"/>
      <c r="E33" s="619"/>
      <c r="F33" s="619"/>
      <c r="G33" s="619"/>
      <c r="H33" s="619"/>
      <c r="I33" s="619"/>
      <c r="J33" s="619"/>
      <c r="K33" s="619"/>
      <c r="L33" s="619"/>
      <c r="M33" s="619"/>
      <c r="N33" s="619"/>
      <c r="O33" s="619"/>
      <c r="P33" s="619"/>
      <c r="Q33" s="620"/>
      <c r="R33" s="621">
        <v>65436</v>
      </c>
      <c r="S33" s="622"/>
      <c r="T33" s="622"/>
      <c r="U33" s="622"/>
      <c r="V33" s="622"/>
      <c r="W33" s="622"/>
      <c r="X33" s="622"/>
      <c r="Y33" s="623"/>
      <c r="Z33" s="659">
        <v>0.9</v>
      </c>
      <c r="AA33" s="659"/>
      <c r="AB33" s="659"/>
      <c r="AC33" s="659"/>
      <c r="AD33" s="660">
        <v>25668</v>
      </c>
      <c r="AE33" s="660"/>
      <c r="AF33" s="660"/>
      <c r="AG33" s="660"/>
      <c r="AH33" s="660"/>
      <c r="AI33" s="660"/>
      <c r="AJ33" s="660"/>
      <c r="AK33" s="660"/>
      <c r="AL33" s="624">
        <v>0.6</v>
      </c>
      <c r="AM33" s="625"/>
      <c r="AN33" s="625"/>
      <c r="AO33" s="661"/>
      <c r="AP33" s="664"/>
      <c r="AQ33" s="665"/>
      <c r="AR33" s="665"/>
      <c r="AS33" s="665"/>
      <c r="AT33" s="691"/>
      <c r="AU33" s="207"/>
      <c r="AV33" s="207"/>
      <c r="AW33" s="207"/>
      <c r="AX33" s="602" t="s">
        <v>306</v>
      </c>
      <c r="AY33" s="603"/>
      <c r="AZ33" s="603"/>
      <c r="BA33" s="603"/>
      <c r="BB33" s="603"/>
      <c r="BC33" s="603"/>
      <c r="BD33" s="603"/>
      <c r="BE33" s="603"/>
      <c r="BF33" s="604"/>
      <c r="BG33" s="682">
        <v>93.3</v>
      </c>
      <c r="BH33" s="606"/>
      <c r="BI33" s="606"/>
      <c r="BJ33" s="606"/>
      <c r="BK33" s="606"/>
      <c r="BL33" s="606"/>
      <c r="BM33" s="652">
        <v>89.2</v>
      </c>
      <c r="BN33" s="606"/>
      <c r="BO33" s="606"/>
      <c r="BP33" s="606"/>
      <c r="BQ33" s="669"/>
      <c r="BR33" s="682">
        <v>93.4</v>
      </c>
      <c r="BS33" s="606"/>
      <c r="BT33" s="606"/>
      <c r="BU33" s="606"/>
      <c r="BV33" s="606"/>
      <c r="BW33" s="606"/>
      <c r="BX33" s="652">
        <v>89.1</v>
      </c>
      <c r="BY33" s="606"/>
      <c r="BZ33" s="606"/>
      <c r="CA33" s="606"/>
      <c r="CB33" s="669"/>
      <c r="CD33" s="618" t="s">
        <v>307</v>
      </c>
      <c r="CE33" s="619"/>
      <c r="CF33" s="619"/>
      <c r="CG33" s="619"/>
      <c r="CH33" s="619"/>
      <c r="CI33" s="619"/>
      <c r="CJ33" s="619"/>
      <c r="CK33" s="619"/>
      <c r="CL33" s="619"/>
      <c r="CM33" s="619"/>
      <c r="CN33" s="619"/>
      <c r="CO33" s="619"/>
      <c r="CP33" s="619"/>
      <c r="CQ33" s="620"/>
      <c r="CR33" s="621">
        <v>3799420</v>
      </c>
      <c r="CS33" s="634"/>
      <c r="CT33" s="634"/>
      <c r="CU33" s="634"/>
      <c r="CV33" s="634"/>
      <c r="CW33" s="634"/>
      <c r="CX33" s="634"/>
      <c r="CY33" s="635"/>
      <c r="CZ33" s="624">
        <v>59.2</v>
      </c>
      <c r="DA33" s="636"/>
      <c r="DB33" s="636"/>
      <c r="DC33" s="637"/>
      <c r="DD33" s="627">
        <v>2658704</v>
      </c>
      <c r="DE33" s="634"/>
      <c r="DF33" s="634"/>
      <c r="DG33" s="634"/>
      <c r="DH33" s="634"/>
      <c r="DI33" s="634"/>
      <c r="DJ33" s="634"/>
      <c r="DK33" s="635"/>
      <c r="DL33" s="627">
        <v>1955988</v>
      </c>
      <c r="DM33" s="634"/>
      <c r="DN33" s="634"/>
      <c r="DO33" s="634"/>
      <c r="DP33" s="634"/>
      <c r="DQ33" s="634"/>
      <c r="DR33" s="634"/>
      <c r="DS33" s="634"/>
      <c r="DT33" s="634"/>
      <c r="DU33" s="634"/>
      <c r="DV33" s="635"/>
      <c r="DW33" s="624">
        <v>49.1</v>
      </c>
      <c r="DX33" s="636"/>
      <c r="DY33" s="636"/>
      <c r="DZ33" s="636"/>
      <c r="EA33" s="636"/>
      <c r="EB33" s="636"/>
      <c r="EC33" s="648"/>
    </row>
    <row r="34" spans="2:133" ht="11.25" customHeight="1" x14ac:dyDescent="0.15">
      <c r="B34" s="618" t="s">
        <v>308</v>
      </c>
      <c r="C34" s="619"/>
      <c r="D34" s="619"/>
      <c r="E34" s="619"/>
      <c r="F34" s="619"/>
      <c r="G34" s="619"/>
      <c r="H34" s="619"/>
      <c r="I34" s="619"/>
      <c r="J34" s="619"/>
      <c r="K34" s="619"/>
      <c r="L34" s="619"/>
      <c r="M34" s="619"/>
      <c r="N34" s="619"/>
      <c r="O34" s="619"/>
      <c r="P34" s="619"/>
      <c r="Q34" s="620"/>
      <c r="R34" s="621">
        <v>563530</v>
      </c>
      <c r="S34" s="622"/>
      <c r="T34" s="622"/>
      <c r="U34" s="622"/>
      <c r="V34" s="622"/>
      <c r="W34" s="622"/>
      <c r="X34" s="622"/>
      <c r="Y34" s="623"/>
      <c r="Z34" s="659">
        <v>8.1</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944065</v>
      </c>
      <c r="CS34" s="622"/>
      <c r="CT34" s="622"/>
      <c r="CU34" s="622"/>
      <c r="CV34" s="622"/>
      <c r="CW34" s="622"/>
      <c r="CX34" s="622"/>
      <c r="CY34" s="623"/>
      <c r="CZ34" s="624">
        <v>14.7</v>
      </c>
      <c r="DA34" s="636"/>
      <c r="DB34" s="636"/>
      <c r="DC34" s="637"/>
      <c r="DD34" s="627">
        <v>632632</v>
      </c>
      <c r="DE34" s="622"/>
      <c r="DF34" s="622"/>
      <c r="DG34" s="622"/>
      <c r="DH34" s="622"/>
      <c r="DI34" s="622"/>
      <c r="DJ34" s="622"/>
      <c r="DK34" s="623"/>
      <c r="DL34" s="627">
        <v>471942</v>
      </c>
      <c r="DM34" s="622"/>
      <c r="DN34" s="622"/>
      <c r="DO34" s="622"/>
      <c r="DP34" s="622"/>
      <c r="DQ34" s="622"/>
      <c r="DR34" s="622"/>
      <c r="DS34" s="622"/>
      <c r="DT34" s="622"/>
      <c r="DU34" s="622"/>
      <c r="DV34" s="623"/>
      <c r="DW34" s="624">
        <v>11.9</v>
      </c>
      <c r="DX34" s="636"/>
      <c r="DY34" s="636"/>
      <c r="DZ34" s="636"/>
      <c r="EA34" s="636"/>
      <c r="EB34" s="636"/>
      <c r="EC34" s="648"/>
    </row>
    <row r="35" spans="2:133" ht="11.25" customHeight="1" x14ac:dyDescent="0.15">
      <c r="B35" s="618" t="s">
        <v>310</v>
      </c>
      <c r="C35" s="619"/>
      <c r="D35" s="619"/>
      <c r="E35" s="619"/>
      <c r="F35" s="619"/>
      <c r="G35" s="619"/>
      <c r="H35" s="619"/>
      <c r="I35" s="619"/>
      <c r="J35" s="619"/>
      <c r="K35" s="619"/>
      <c r="L35" s="619"/>
      <c r="M35" s="619"/>
      <c r="N35" s="619"/>
      <c r="O35" s="619"/>
      <c r="P35" s="619"/>
      <c r="Q35" s="620"/>
      <c r="R35" s="621">
        <v>361233</v>
      </c>
      <c r="S35" s="622"/>
      <c r="T35" s="622"/>
      <c r="U35" s="622"/>
      <c r="V35" s="622"/>
      <c r="W35" s="622"/>
      <c r="X35" s="622"/>
      <c r="Y35" s="623"/>
      <c r="Z35" s="659">
        <v>5.2</v>
      </c>
      <c r="AA35" s="659"/>
      <c r="AB35" s="659"/>
      <c r="AC35" s="659"/>
      <c r="AD35" s="660" t="s">
        <v>122</v>
      </c>
      <c r="AE35" s="660"/>
      <c r="AF35" s="660"/>
      <c r="AG35" s="660"/>
      <c r="AH35" s="660"/>
      <c r="AI35" s="660"/>
      <c r="AJ35" s="660"/>
      <c r="AK35" s="660"/>
      <c r="AL35" s="624" t="s">
        <v>122</v>
      </c>
      <c r="AM35" s="625"/>
      <c r="AN35" s="625"/>
      <c r="AO35" s="661"/>
      <c r="AP35" s="210"/>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42264</v>
      </c>
      <c r="CS35" s="634"/>
      <c r="CT35" s="634"/>
      <c r="CU35" s="634"/>
      <c r="CV35" s="634"/>
      <c r="CW35" s="634"/>
      <c r="CX35" s="634"/>
      <c r="CY35" s="635"/>
      <c r="CZ35" s="624">
        <v>0.7</v>
      </c>
      <c r="DA35" s="636"/>
      <c r="DB35" s="636"/>
      <c r="DC35" s="637"/>
      <c r="DD35" s="627">
        <v>37105</v>
      </c>
      <c r="DE35" s="634"/>
      <c r="DF35" s="634"/>
      <c r="DG35" s="634"/>
      <c r="DH35" s="634"/>
      <c r="DI35" s="634"/>
      <c r="DJ35" s="634"/>
      <c r="DK35" s="635"/>
      <c r="DL35" s="627">
        <v>33833</v>
      </c>
      <c r="DM35" s="634"/>
      <c r="DN35" s="634"/>
      <c r="DO35" s="634"/>
      <c r="DP35" s="634"/>
      <c r="DQ35" s="634"/>
      <c r="DR35" s="634"/>
      <c r="DS35" s="634"/>
      <c r="DT35" s="634"/>
      <c r="DU35" s="634"/>
      <c r="DV35" s="635"/>
      <c r="DW35" s="624">
        <v>0.8</v>
      </c>
      <c r="DX35" s="636"/>
      <c r="DY35" s="636"/>
      <c r="DZ35" s="636"/>
      <c r="EA35" s="636"/>
      <c r="EB35" s="636"/>
      <c r="EC35" s="648"/>
    </row>
    <row r="36" spans="2:133" ht="11.25" customHeight="1" x14ac:dyDescent="0.15">
      <c r="B36" s="618" t="s">
        <v>314</v>
      </c>
      <c r="C36" s="619"/>
      <c r="D36" s="619"/>
      <c r="E36" s="619"/>
      <c r="F36" s="619"/>
      <c r="G36" s="619"/>
      <c r="H36" s="619"/>
      <c r="I36" s="619"/>
      <c r="J36" s="619"/>
      <c r="K36" s="619"/>
      <c r="L36" s="619"/>
      <c r="M36" s="619"/>
      <c r="N36" s="619"/>
      <c r="O36" s="619"/>
      <c r="P36" s="619"/>
      <c r="Q36" s="620"/>
      <c r="R36" s="621">
        <v>480300</v>
      </c>
      <c r="S36" s="622"/>
      <c r="T36" s="622"/>
      <c r="U36" s="622"/>
      <c r="V36" s="622"/>
      <c r="W36" s="622"/>
      <c r="X36" s="622"/>
      <c r="Y36" s="623"/>
      <c r="Z36" s="659">
        <v>6.9</v>
      </c>
      <c r="AA36" s="659"/>
      <c r="AB36" s="659"/>
      <c r="AC36" s="659"/>
      <c r="AD36" s="660" t="s">
        <v>122</v>
      </c>
      <c r="AE36" s="660"/>
      <c r="AF36" s="660"/>
      <c r="AG36" s="660"/>
      <c r="AH36" s="660"/>
      <c r="AI36" s="660"/>
      <c r="AJ36" s="660"/>
      <c r="AK36" s="660"/>
      <c r="AL36" s="624" t="s">
        <v>122</v>
      </c>
      <c r="AM36" s="625"/>
      <c r="AN36" s="625"/>
      <c r="AO36" s="661"/>
      <c r="AP36" s="210"/>
      <c r="AQ36" s="670" t="s">
        <v>315</v>
      </c>
      <c r="AR36" s="671"/>
      <c r="AS36" s="671"/>
      <c r="AT36" s="671"/>
      <c r="AU36" s="671"/>
      <c r="AV36" s="671"/>
      <c r="AW36" s="671"/>
      <c r="AX36" s="671"/>
      <c r="AY36" s="672"/>
      <c r="AZ36" s="676">
        <v>456052</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17913</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1714815</v>
      </c>
      <c r="CS36" s="622"/>
      <c r="CT36" s="622"/>
      <c r="CU36" s="622"/>
      <c r="CV36" s="622"/>
      <c r="CW36" s="622"/>
      <c r="CX36" s="622"/>
      <c r="CY36" s="623"/>
      <c r="CZ36" s="624">
        <v>26.7</v>
      </c>
      <c r="DA36" s="636"/>
      <c r="DB36" s="636"/>
      <c r="DC36" s="637"/>
      <c r="DD36" s="627">
        <v>1279969</v>
      </c>
      <c r="DE36" s="622"/>
      <c r="DF36" s="622"/>
      <c r="DG36" s="622"/>
      <c r="DH36" s="622"/>
      <c r="DI36" s="622"/>
      <c r="DJ36" s="622"/>
      <c r="DK36" s="623"/>
      <c r="DL36" s="627">
        <v>1132776</v>
      </c>
      <c r="DM36" s="622"/>
      <c r="DN36" s="622"/>
      <c r="DO36" s="622"/>
      <c r="DP36" s="622"/>
      <c r="DQ36" s="622"/>
      <c r="DR36" s="622"/>
      <c r="DS36" s="622"/>
      <c r="DT36" s="622"/>
      <c r="DU36" s="622"/>
      <c r="DV36" s="623"/>
      <c r="DW36" s="624">
        <v>28.4</v>
      </c>
      <c r="DX36" s="636"/>
      <c r="DY36" s="636"/>
      <c r="DZ36" s="636"/>
      <c r="EA36" s="636"/>
      <c r="EB36" s="636"/>
      <c r="EC36" s="648"/>
    </row>
    <row r="37" spans="2:133" ht="11.25" customHeight="1" x14ac:dyDescent="0.15">
      <c r="B37" s="618" t="s">
        <v>318</v>
      </c>
      <c r="C37" s="619"/>
      <c r="D37" s="619"/>
      <c r="E37" s="619"/>
      <c r="F37" s="619"/>
      <c r="G37" s="619"/>
      <c r="H37" s="619"/>
      <c r="I37" s="619"/>
      <c r="J37" s="619"/>
      <c r="K37" s="619"/>
      <c r="L37" s="619"/>
      <c r="M37" s="619"/>
      <c r="N37" s="619"/>
      <c r="O37" s="619"/>
      <c r="P37" s="619"/>
      <c r="Q37" s="620"/>
      <c r="R37" s="621">
        <v>96849</v>
      </c>
      <c r="S37" s="622"/>
      <c r="T37" s="622"/>
      <c r="U37" s="622"/>
      <c r="V37" s="622"/>
      <c r="W37" s="622"/>
      <c r="X37" s="622"/>
      <c r="Y37" s="623"/>
      <c r="Z37" s="659">
        <v>1.4</v>
      </c>
      <c r="AA37" s="659"/>
      <c r="AB37" s="659"/>
      <c r="AC37" s="659"/>
      <c r="AD37" s="660">
        <v>2027</v>
      </c>
      <c r="AE37" s="660"/>
      <c r="AF37" s="660"/>
      <c r="AG37" s="660"/>
      <c r="AH37" s="660"/>
      <c r="AI37" s="660"/>
      <c r="AJ37" s="660"/>
      <c r="AK37" s="660"/>
      <c r="AL37" s="624">
        <v>0.1</v>
      </c>
      <c r="AM37" s="625"/>
      <c r="AN37" s="625"/>
      <c r="AO37" s="661"/>
      <c r="AQ37" s="654" t="s">
        <v>319</v>
      </c>
      <c r="AR37" s="655"/>
      <c r="AS37" s="655"/>
      <c r="AT37" s="655"/>
      <c r="AU37" s="655"/>
      <c r="AV37" s="655"/>
      <c r="AW37" s="655"/>
      <c r="AX37" s="655"/>
      <c r="AY37" s="656"/>
      <c r="AZ37" s="621">
        <v>5370</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-9304</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722985</v>
      </c>
      <c r="CS37" s="634"/>
      <c r="CT37" s="634"/>
      <c r="CU37" s="634"/>
      <c r="CV37" s="634"/>
      <c r="CW37" s="634"/>
      <c r="CX37" s="634"/>
      <c r="CY37" s="635"/>
      <c r="CZ37" s="624">
        <v>11.3</v>
      </c>
      <c r="DA37" s="636"/>
      <c r="DB37" s="636"/>
      <c r="DC37" s="637"/>
      <c r="DD37" s="627">
        <v>722970</v>
      </c>
      <c r="DE37" s="634"/>
      <c r="DF37" s="634"/>
      <c r="DG37" s="634"/>
      <c r="DH37" s="634"/>
      <c r="DI37" s="634"/>
      <c r="DJ37" s="634"/>
      <c r="DK37" s="635"/>
      <c r="DL37" s="627">
        <v>722970</v>
      </c>
      <c r="DM37" s="634"/>
      <c r="DN37" s="634"/>
      <c r="DO37" s="634"/>
      <c r="DP37" s="634"/>
      <c r="DQ37" s="634"/>
      <c r="DR37" s="634"/>
      <c r="DS37" s="634"/>
      <c r="DT37" s="634"/>
      <c r="DU37" s="634"/>
      <c r="DV37" s="635"/>
      <c r="DW37" s="624">
        <v>18.2</v>
      </c>
      <c r="DX37" s="636"/>
      <c r="DY37" s="636"/>
      <c r="DZ37" s="636"/>
      <c r="EA37" s="636"/>
      <c r="EB37" s="636"/>
      <c r="EC37" s="648"/>
    </row>
    <row r="38" spans="2:133" ht="11.25" customHeight="1" x14ac:dyDescent="0.15">
      <c r="B38" s="618" t="s">
        <v>322</v>
      </c>
      <c r="C38" s="619"/>
      <c r="D38" s="619"/>
      <c r="E38" s="619"/>
      <c r="F38" s="619"/>
      <c r="G38" s="619"/>
      <c r="H38" s="619"/>
      <c r="I38" s="619"/>
      <c r="J38" s="619"/>
      <c r="K38" s="619"/>
      <c r="L38" s="619"/>
      <c r="M38" s="619"/>
      <c r="N38" s="619"/>
      <c r="O38" s="619"/>
      <c r="P38" s="619"/>
      <c r="Q38" s="620"/>
      <c r="R38" s="621">
        <v>130296</v>
      </c>
      <c r="S38" s="622"/>
      <c r="T38" s="622"/>
      <c r="U38" s="622"/>
      <c r="V38" s="622"/>
      <c r="W38" s="622"/>
      <c r="X38" s="622"/>
      <c r="Y38" s="623"/>
      <c r="Z38" s="659">
        <v>1.9</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183</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2092</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450499</v>
      </c>
      <c r="CS38" s="622"/>
      <c r="CT38" s="622"/>
      <c r="CU38" s="622"/>
      <c r="CV38" s="622"/>
      <c r="CW38" s="622"/>
      <c r="CX38" s="622"/>
      <c r="CY38" s="623"/>
      <c r="CZ38" s="624">
        <v>7</v>
      </c>
      <c r="DA38" s="636"/>
      <c r="DB38" s="636"/>
      <c r="DC38" s="637"/>
      <c r="DD38" s="627">
        <v>330450</v>
      </c>
      <c r="DE38" s="622"/>
      <c r="DF38" s="622"/>
      <c r="DG38" s="622"/>
      <c r="DH38" s="622"/>
      <c r="DI38" s="622"/>
      <c r="DJ38" s="622"/>
      <c r="DK38" s="623"/>
      <c r="DL38" s="627">
        <v>317437</v>
      </c>
      <c r="DM38" s="622"/>
      <c r="DN38" s="622"/>
      <c r="DO38" s="622"/>
      <c r="DP38" s="622"/>
      <c r="DQ38" s="622"/>
      <c r="DR38" s="622"/>
      <c r="DS38" s="622"/>
      <c r="DT38" s="622"/>
      <c r="DU38" s="622"/>
      <c r="DV38" s="623"/>
      <c r="DW38" s="624">
        <v>8</v>
      </c>
      <c r="DX38" s="636"/>
      <c r="DY38" s="636"/>
      <c r="DZ38" s="636"/>
      <c r="EA38" s="636"/>
      <c r="EB38" s="636"/>
      <c r="EC38" s="648"/>
    </row>
    <row r="39" spans="2:133" ht="11.25" customHeight="1" x14ac:dyDescent="0.15">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t="s">
        <v>122</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2934</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645400</v>
      </c>
      <c r="CS39" s="634"/>
      <c r="CT39" s="634"/>
      <c r="CU39" s="634"/>
      <c r="CV39" s="634"/>
      <c r="CW39" s="634"/>
      <c r="CX39" s="634"/>
      <c r="CY39" s="635"/>
      <c r="CZ39" s="624">
        <v>10</v>
      </c>
      <c r="DA39" s="636"/>
      <c r="DB39" s="636"/>
      <c r="DC39" s="637"/>
      <c r="DD39" s="627">
        <v>377391</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330</v>
      </c>
      <c r="C40" s="619"/>
      <c r="D40" s="619"/>
      <c r="E40" s="619"/>
      <c r="F40" s="619"/>
      <c r="G40" s="619"/>
      <c r="H40" s="619"/>
      <c r="I40" s="619"/>
      <c r="J40" s="619"/>
      <c r="K40" s="619"/>
      <c r="L40" s="619"/>
      <c r="M40" s="619"/>
      <c r="N40" s="619"/>
      <c r="O40" s="619"/>
      <c r="P40" s="619"/>
      <c r="Q40" s="620"/>
      <c r="R40" s="621">
        <v>15196</v>
      </c>
      <c r="S40" s="622"/>
      <c r="T40" s="622"/>
      <c r="U40" s="622"/>
      <c r="V40" s="622"/>
      <c r="W40" s="622"/>
      <c r="X40" s="622"/>
      <c r="Y40" s="623"/>
      <c r="Z40" s="659">
        <v>0.2</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t="s">
        <v>122</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99</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2377</v>
      </c>
      <c r="CS40" s="622"/>
      <c r="CT40" s="622"/>
      <c r="CU40" s="622"/>
      <c r="CV40" s="622"/>
      <c r="CW40" s="622"/>
      <c r="CX40" s="622"/>
      <c r="CY40" s="623"/>
      <c r="CZ40" s="624">
        <v>0</v>
      </c>
      <c r="DA40" s="636"/>
      <c r="DB40" s="636"/>
      <c r="DC40" s="637"/>
      <c r="DD40" s="627">
        <v>1157</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15">
      <c r="B41" s="602" t="s">
        <v>335</v>
      </c>
      <c r="C41" s="603"/>
      <c r="D41" s="603"/>
      <c r="E41" s="603"/>
      <c r="F41" s="603"/>
      <c r="G41" s="603"/>
      <c r="H41" s="603"/>
      <c r="I41" s="603"/>
      <c r="J41" s="603"/>
      <c r="K41" s="603"/>
      <c r="L41" s="603"/>
      <c r="M41" s="603"/>
      <c r="N41" s="603"/>
      <c r="O41" s="603"/>
      <c r="P41" s="603"/>
      <c r="Q41" s="604"/>
      <c r="R41" s="605">
        <v>6933840</v>
      </c>
      <c r="S41" s="646"/>
      <c r="T41" s="646"/>
      <c r="U41" s="646"/>
      <c r="V41" s="646"/>
      <c r="W41" s="646"/>
      <c r="X41" s="646"/>
      <c r="Y41" s="649"/>
      <c r="Z41" s="650">
        <v>100</v>
      </c>
      <c r="AA41" s="650"/>
      <c r="AB41" s="650"/>
      <c r="AC41" s="650"/>
      <c r="AD41" s="651">
        <v>3966765</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145073</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v>2</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339</v>
      </c>
      <c r="AR42" s="667"/>
      <c r="AS42" s="667"/>
      <c r="AT42" s="667"/>
      <c r="AU42" s="667"/>
      <c r="AV42" s="667"/>
      <c r="AW42" s="667"/>
      <c r="AX42" s="667"/>
      <c r="AY42" s="668"/>
      <c r="AZ42" s="605">
        <v>305426</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413</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397018</v>
      </c>
      <c r="CS42" s="634"/>
      <c r="CT42" s="634"/>
      <c r="CU42" s="634"/>
      <c r="CV42" s="634"/>
      <c r="CW42" s="634"/>
      <c r="CX42" s="634"/>
      <c r="CY42" s="635"/>
      <c r="CZ42" s="624">
        <v>6.2</v>
      </c>
      <c r="DA42" s="636"/>
      <c r="DB42" s="636"/>
      <c r="DC42" s="637"/>
      <c r="DD42" s="627">
        <v>180135</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342</v>
      </c>
      <c r="CD43" s="618" t="s">
        <v>343</v>
      </c>
      <c r="CE43" s="619"/>
      <c r="CF43" s="619"/>
      <c r="CG43" s="619"/>
      <c r="CH43" s="619"/>
      <c r="CI43" s="619"/>
      <c r="CJ43" s="619"/>
      <c r="CK43" s="619"/>
      <c r="CL43" s="619"/>
      <c r="CM43" s="619"/>
      <c r="CN43" s="619"/>
      <c r="CO43" s="619"/>
      <c r="CP43" s="619"/>
      <c r="CQ43" s="620"/>
      <c r="CR43" s="621">
        <v>29697</v>
      </c>
      <c r="CS43" s="634"/>
      <c r="CT43" s="634"/>
      <c r="CU43" s="634"/>
      <c r="CV43" s="634"/>
      <c r="CW43" s="634"/>
      <c r="CX43" s="634"/>
      <c r="CY43" s="635"/>
      <c r="CZ43" s="624">
        <v>0.5</v>
      </c>
      <c r="DA43" s="636"/>
      <c r="DB43" s="636"/>
      <c r="DC43" s="637"/>
      <c r="DD43" s="627">
        <v>28383</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343243</v>
      </c>
      <c r="CS44" s="622"/>
      <c r="CT44" s="622"/>
      <c r="CU44" s="622"/>
      <c r="CV44" s="622"/>
      <c r="CW44" s="622"/>
      <c r="CX44" s="622"/>
      <c r="CY44" s="623"/>
      <c r="CZ44" s="624">
        <v>5.3</v>
      </c>
      <c r="DA44" s="625"/>
      <c r="DB44" s="625"/>
      <c r="DC44" s="626"/>
      <c r="DD44" s="627">
        <v>157000</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121531</v>
      </c>
      <c r="CS45" s="634"/>
      <c r="CT45" s="634"/>
      <c r="CU45" s="634"/>
      <c r="CV45" s="634"/>
      <c r="CW45" s="634"/>
      <c r="CX45" s="634"/>
      <c r="CY45" s="635"/>
      <c r="CZ45" s="624">
        <v>1.9</v>
      </c>
      <c r="DA45" s="636"/>
      <c r="DB45" s="636"/>
      <c r="DC45" s="637"/>
      <c r="DD45" s="627">
        <v>25953</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348</v>
      </c>
      <c r="CG46" s="619"/>
      <c r="CH46" s="619"/>
      <c r="CI46" s="619"/>
      <c r="CJ46" s="619"/>
      <c r="CK46" s="619"/>
      <c r="CL46" s="619"/>
      <c r="CM46" s="619"/>
      <c r="CN46" s="619"/>
      <c r="CO46" s="619"/>
      <c r="CP46" s="619"/>
      <c r="CQ46" s="620"/>
      <c r="CR46" s="621">
        <v>185217</v>
      </c>
      <c r="CS46" s="622"/>
      <c r="CT46" s="622"/>
      <c r="CU46" s="622"/>
      <c r="CV46" s="622"/>
      <c r="CW46" s="622"/>
      <c r="CX46" s="622"/>
      <c r="CY46" s="623"/>
      <c r="CZ46" s="624">
        <v>2.9</v>
      </c>
      <c r="DA46" s="625"/>
      <c r="DB46" s="625"/>
      <c r="DC46" s="626"/>
      <c r="DD46" s="627">
        <v>120552</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349</v>
      </c>
      <c r="CG47" s="619"/>
      <c r="CH47" s="619"/>
      <c r="CI47" s="619"/>
      <c r="CJ47" s="619"/>
      <c r="CK47" s="619"/>
      <c r="CL47" s="619"/>
      <c r="CM47" s="619"/>
      <c r="CN47" s="619"/>
      <c r="CO47" s="619"/>
      <c r="CP47" s="619"/>
      <c r="CQ47" s="620"/>
      <c r="CR47" s="621">
        <v>53775</v>
      </c>
      <c r="CS47" s="634"/>
      <c r="CT47" s="634"/>
      <c r="CU47" s="634"/>
      <c r="CV47" s="634"/>
      <c r="CW47" s="634"/>
      <c r="CX47" s="634"/>
      <c r="CY47" s="635"/>
      <c r="CZ47" s="624">
        <v>0.8</v>
      </c>
      <c r="DA47" s="636"/>
      <c r="DB47" s="636"/>
      <c r="DC47" s="637"/>
      <c r="DD47" s="627">
        <v>23135</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351</v>
      </c>
      <c r="CE49" s="603"/>
      <c r="CF49" s="603"/>
      <c r="CG49" s="603"/>
      <c r="CH49" s="603"/>
      <c r="CI49" s="603"/>
      <c r="CJ49" s="603"/>
      <c r="CK49" s="603"/>
      <c r="CL49" s="603"/>
      <c r="CM49" s="603"/>
      <c r="CN49" s="603"/>
      <c r="CO49" s="603"/>
      <c r="CP49" s="603"/>
      <c r="CQ49" s="604"/>
      <c r="CR49" s="605">
        <v>6422010</v>
      </c>
      <c r="CS49" s="606"/>
      <c r="CT49" s="606"/>
      <c r="CU49" s="606"/>
      <c r="CV49" s="606"/>
      <c r="CW49" s="606"/>
      <c r="CX49" s="606"/>
      <c r="CY49" s="607"/>
      <c r="CZ49" s="608">
        <v>100</v>
      </c>
      <c r="DA49" s="609"/>
      <c r="DB49" s="609"/>
      <c r="DC49" s="610"/>
      <c r="DD49" s="611">
        <v>4537135</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tNUDSEYBbi5Lsoz8qoSV2Ioe6hEhA3/C8mgTQcU+lCRUqBijG5E6z3e1R/NU7qHRwiC/Iwkkl5UkQep8wMbA3g==" saltValue="10cnjWUomAksAe7buPx0o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zoomScalePageLayoutView="8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353</v>
      </c>
      <c r="DK2" s="1092"/>
      <c r="DL2" s="1092"/>
      <c r="DM2" s="1092"/>
      <c r="DN2" s="1092"/>
      <c r="DO2" s="1093"/>
      <c r="DP2" s="216"/>
      <c r="DQ2" s="1091" t="s">
        <v>354</v>
      </c>
      <c r="DR2" s="1092"/>
      <c r="DS2" s="1092"/>
      <c r="DT2" s="1092"/>
      <c r="DU2" s="1092"/>
      <c r="DV2" s="1092"/>
      <c r="DW2" s="1092"/>
      <c r="DX2" s="1092"/>
      <c r="DY2" s="1092"/>
      <c r="DZ2" s="1093"/>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22"/>
    </row>
    <row r="6" spans="1:131" s="223"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15">
      <c r="A7" s="224">
        <v>1</v>
      </c>
      <c r="B7" s="1047" t="s">
        <v>374</v>
      </c>
      <c r="C7" s="1048"/>
      <c r="D7" s="1048"/>
      <c r="E7" s="1048"/>
      <c r="F7" s="1048"/>
      <c r="G7" s="1048"/>
      <c r="H7" s="1048"/>
      <c r="I7" s="1048"/>
      <c r="J7" s="1048"/>
      <c r="K7" s="1048"/>
      <c r="L7" s="1048"/>
      <c r="M7" s="1048"/>
      <c r="N7" s="1048"/>
      <c r="O7" s="1048"/>
      <c r="P7" s="1049"/>
      <c r="Q7" s="1102">
        <v>6933</v>
      </c>
      <c r="R7" s="1103"/>
      <c r="S7" s="1103"/>
      <c r="T7" s="1103"/>
      <c r="U7" s="1103"/>
      <c r="V7" s="1103">
        <v>6422</v>
      </c>
      <c r="W7" s="1103"/>
      <c r="X7" s="1103"/>
      <c r="Y7" s="1103"/>
      <c r="Z7" s="1103"/>
      <c r="AA7" s="1103">
        <v>511</v>
      </c>
      <c r="AB7" s="1103"/>
      <c r="AC7" s="1103"/>
      <c r="AD7" s="1103"/>
      <c r="AE7" s="1104"/>
      <c r="AF7" s="1105">
        <v>494</v>
      </c>
      <c r="AG7" s="1106"/>
      <c r="AH7" s="1106"/>
      <c r="AI7" s="1106"/>
      <c r="AJ7" s="1107"/>
      <c r="AK7" s="1108"/>
      <c r="AL7" s="1109"/>
      <c r="AM7" s="1109"/>
      <c r="AN7" s="1109"/>
      <c r="AO7" s="1109"/>
      <c r="AP7" s="1109">
        <v>3783</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c r="BT7" s="1100"/>
      <c r="BU7" s="1100"/>
      <c r="BV7" s="1100"/>
      <c r="BW7" s="1100"/>
      <c r="BX7" s="1100"/>
      <c r="BY7" s="1100"/>
      <c r="BZ7" s="1100"/>
      <c r="CA7" s="1100"/>
      <c r="CB7" s="1100"/>
      <c r="CC7" s="1100"/>
      <c r="CD7" s="1100"/>
      <c r="CE7" s="1100"/>
      <c r="CF7" s="1100"/>
      <c r="CG7" s="1112"/>
      <c r="CH7" s="1096"/>
      <c r="CI7" s="1097"/>
      <c r="CJ7" s="1097"/>
      <c r="CK7" s="1097"/>
      <c r="CL7" s="1098"/>
      <c r="CM7" s="1096"/>
      <c r="CN7" s="1097"/>
      <c r="CO7" s="1097"/>
      <c r="CP7" s="1097"/>
      <c r="CQ7" s="1098"/>
      <c r="CR7" s="1096"/>
      <c r="CS7" s="1097"/>
      <c r="CT7" s="1097"/>
      <c r="CU7" s="1097"/>
      <c r="CV7" s="1098"/>
      <c r="CW7" s="1096"/>
      <c r="CX7" s="1097"/>
      <c r="CY7" s="1097"/>
      <c r="CZ7" s="1097"/>
      <c r="DA7" s="1098"/>
      <c r="DB7" s="1096"/>
      <c r="DC7" s="1097"/>
      <c r="DD7" s="1097"/>
      <c r="DE7" s="1097"/>
      <c r="DF7" s="1098"/>
      <c r="DG7" s="1096"/>
      <c r="DH7" s="1097"/>
      <c r="DI7" s="1097"/>
      <c r="DJ7" s="1097"/>
      <c r="DK7" s="1098"/>
      <c r="DL7" s="1096"/>
      <c r="DM7" s="1097"/>
      <c r="DN7" s="1097"/>
      <c r="DO7" s="1097"/>
      <c r="DP7" s="1098"/>
      <c r="DQ7" s="1096"/>
      <c r="DR7" s="1097"/>
      <c r="DS7" s="1097"/>
      <c r="DT7" s="1097"/>
      <c r="DU7" s="1098"/>
      <c r="DV7" s="1099"/>
      <c r="DW7" s="1100"/>
      <c r="DX7" s="1100"/>
      <c r="DY7" s="1100"/>
      <c r="DZ7" s="1101"/>
      <c r="EA7" s="222"/>
    </row>
    <row r="8" spans="1:131" s="223" customFormat="1" ht="26.25" customHeight="1" x14ac:dyDescent="0.15">
      <c r="A8" s="226">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22"/>
    </row>
    <row r="9" spans="1:131" s="223" customFormat="1" ht="26.25" customHeight="1" x14ac:dyDescent="0.15">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15">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15">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15">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15">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15">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15">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15">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15">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15">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15">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15">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15">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375</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
      <c r="A23" s="228" t="s">
        <v>376</v>
      </c>
      <c r="B23" s="937" t="s">
        <v>377</v>
      </c>
      <c r="C23" s="938"/>
      <c r="D23" s="938"/>
      <c r="E23" s="938"/>
      <c r="F23" s="938"/>
      <c r="G23" s="938"/>
      <c r="H23" s="938"/>
      <c r="I23" s="938"/>
      <c r="J23" s="938"/>
      <c r="K23" s="938"/>
      <c r="L23" s="938"/>
      <c r="M23" s="938"/>
      <c r="N23" s="938"/>
      <c r="O23" s="938"/>
      <c r="P23" s="948"/>
      <c r="Q23" s="1067">
        <v>6933</v>
      </c>
      <c r="R23" s="1061"/>
      <c r="S23" s="1061"/>
      <c r="T23" s="1061"/>
      <c r="U23" s="1061"/>
      <c r="V23" s="1061">
        <v>6422</v>
      </c>
      <c r="W23" s="1061"/>
      <c r="X23" s="1061"/>
      <c r="Y23" s="1061"/>
      <c r="Z23" s="1061"/>
      <c r="AA23" s="1061">
        <v>511</v>
      </c>
      <c r="AB23" s="1061"/>
      <c r="AC23" s="1061"/>
      <c r="AD23" s="1061"/>
      <c r="AE23" s="1068"/>
      <c r="AF23" s="1069">
        <v>494</v>
      </c>
      <c r="AG23" s="1061"/>
      <c r="AH23" s="1061"/>
      <c r="AI23" s="1061"/>
      <c r="AJ23" s="1070"/>
      <c r="AK23" s="1071"/>
      <c r="AL23" s="1072"/>
      <c r="AM23" s="1072"/>
      <c r="AN23" s="1072"/>
      <c r="AO23" s="1072"/>
      <c r="AP23" s="1061">
        <v>3783</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15">
      <c r="A24" s="1060" t="s">
        <v>378</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
      <c r="A25" s="1059" t="s">
        <v>379</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15">
      <c r="A26" s="995" t="s">
        <v>357</v>
      </c>
      <c r="B26" s="996"/>
      <c r="C26" s="996"/>
      <c r="D26" s="996"/>
      <c r="E26" s="996"/>
      <c r="F26" s="996"/>
      <c r="G26" s="996"/>
      <c r="H26" s="996"/>
      <c r="I26" s="996"/>
      <c r="J26" s="996"/>
      <c r="K26" s="996"/>
      <c r="L26" s="996"/>
      <c r="M26" s="996"/>
      <c r="N26" s="996"/>
      <c r="O26" s="996"/>
      <c r="P26" s="997"/>
      <c r="Q26" s="1001" t="s">
        <v>380</v>
      </c>
      <c r="R26" s="1002"/>
      <c r="S26" s="1002"/>
      <c r="T26" s="1002"/>
      <c r="U26" s="1003"/>
      <c r="V26" s="1001" t="s">
        <v>381</v>
      </c>
      <c r="W26" s="1002"/>
      <c r="X26" s="1002"/>
      <c r="Y26" s="1002"/>
      <c r="Z26" s="1003"/>
      <c r="AA26" s="1001" t="s">
        <v>382</v>
      </c>
      <c r="AB26" s="1002"/>
      <c r="AC26" s="1002"/>
      <c r="AD26" s="1002"/>
      <c r="AE26" s="1002"/>
      <c r="AF26" s="1055" t="s">
        <v>383</v>
      </c>
      <c r="AG26" s="1008"/>
      <c r="AH26" s="1008"/>
      <c r="AI26" s="1008"/>
      <c r="AJ26" s="1056"/>
      <c r="AK26" s="1002" t="s">
        <v>384</v>
      </c>
      <c r="AL26" s="1002"/>
      <c r="AM26" s="1002"/>
      <c r="AN26" s="1002"/>
      <c r="AO26" s="1003"/>
      <c r="AP26" s="1001" t="s">
        <v>385</v>
      </c>
      <c r="AQ26" s="1002"/>
      <c r="AR26" s="1002"/>
      <c r="AS26" s="1002"/>
      <c r="AT26" s="1003"/>
      <c r="AU26" s="1001" t="s">
        <v>386</v>
      </c>
      <c r="AV26" s="1002"/>
      <c r="AW26" s="1002"/>
      <c r="AX26" s="1002"/>
      <c r="AY26" s="1003"/>
      <c r="AZ26" s="1001" t="s">
        <v>387</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15">
      <c r="A28" s="230">
        <v>1</v>
      </c>
      <c r="B28" s="1047" t="s">
        <v>388</v>
      </c>
      <c r="C28" s="1048"/>
      <c r="D28" s="1048"/>
      <c r="E28" s="1048"/>
      <c r="F28" s="1048"/>
      <c r="G28" s="1048"/>
      <c r="H28" s="1048"/>
      <c r="I28" s="1048"/>
      <c r="J28" s="1048"/>
      <c r="K28" s="1048"/>
      <c r="L28" s="1048"/>
      <c r="M28" s="1048"/>
      <c r="N28" s="1048"/>
      <c r="O28" s="1048"/>
      <c r="P28" s="1049"/>
      <c r="Q28" s="1050">
        <v>1695</v>
      </c>
      <c r="R28" s="1051"/>
      <c r="S28" s="1051"/>
      <c r="T28" s="1051"/>
      <c r="U28" s="1051"/>
      <c r="V28" s="1051">
        <v>1677</v>
      </c>
      <c r="W28" s="1051"/>
      <c r="X28" s="1051"/>
      <c r="Y28" s="1051"/>
      <c r="Z28" s="1051"/>
      <c r="AA28" s="1051">
        <v>18</v>
      </c>
      <c r="AB28" s="1051"/>
      <c r="AC28" s="1051"/>
      <c r="AD28" s="1051"/>
      <c r="AE28" s="1052"/>
      <c r="AF28" s="1053">
        <v>18</v>
      </c>
      <c r="AG28" s="1051"/>
      <c r="AH28" s="1051"/>
      <c r="AI28" s="1051"/>
      <c r="AJ28" s="1054"/>
      <c r="AK28" s="1042" t="s">
        <v>544</v>
      </c>
      <c r="AL28" s="1043"/>
      <c r="AM28" s="1043"/>
      <c r="AN28" s="1043"/>
      <c r="AO28" s="1043"/>
      <c r="AP28" s="1043" t="s">
        <v>545</v>
      </c>
      <c r="AQ28" s="1043"/>
      <c r="AR28" s="1043"/>
      <c r="AS28" s="1043"/>
      <c r="AT28" s="1043"/>
      <c r="AU28" s="1043" t="s">
        <v>545</v>
      </c>
      <c r="AV28" s="1043"/>
      <c r="AW28" s="1043"/>
      <c r="AX28" s="1043"/>
      <c r="AY28" s="1043"/>
      <c r="AZ28" s="1044" t="s">
        <v>486</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15">
      <c r="A29" s="230">
        <v>2</v>
      </c>
      <c r="B29" s="1030" t="s">
        <v>389</v>
      </c>
      <c r="C29" s="1031"/>
      <c r="D29" s="1031"/>
      <c r="E29" s="1031"/>
      <c r="F29" s="1031"/>
      <c r="G29" s="1031"/>
      <c r="H29" s="1031"/>
      <c r="I29" s="1031"/>
      <c r="J29" s="1031"/>
      <c r="K29" s="1031"/>
      <c r="L29" s="1031"/>
      <c r="M29" s="1031"/>
      <c r="N29" s="1031"/>
      <c r="O29" s="1031"/>
      <c r="P29" s="1032"/>
      <c r="Q29" s="1038">
        <v>254</v>
      </c>
      <c r="R29" s="1039"/>
      <c r="S29" s="1039"/>
      <c r="T29" s="1039"/>
      <c r="U29" s="1039"/>
      <c r="V29" s="1039">
        <v>252</v>
      </c>
      <c r="W29" s="1039"/>
      <c r="X29" s="1039"/>
      <c r="Y29" s="1039"/>
      <c r="Z29" s="1039"/>
      <c r="AA29" s="1039">
        <v>2</v>
      </c>
      <c r="AB29" s="1039"/>
      <c r="AC29" s="1039"/>
      <c r="AD29" s="1039"/>
      <c r="AE29" s="1040"/>
      <c r="AF29" s="1035">
        <v>2</v>
      </c>
      <c r="AG29" s="1036"/>
      <c r="AH29" s="1036"/>
      <c r="AI29" s="1036"/>
      <c r="AJ29" s="1037"/>
      <c r="AK29" s="980" t="s">
        <v>545</v>
      </c>
      <c r="AL29" s="971"/>
      <c r="AM29" s="971"/>
      <c r="AN29" s="971"/>
      <c r="AO29" s="971"/>
      <c r="AP29" s="971" t="s">
        <v>545</v>
      </c>
      <c r="AQ29" s="971"/>
      <c r="AR29" s="971"/>
      <c r="AS29" s="971"/>
      <c r="AT29" s="971"/>
      <c r="AU29" s="971" t="s">
        <v>545</v>
      </c>
      <c r="AV29" s="971"/>
      <c r="AW29" s="971"/>
      <c r="AX29" s="971"/>
      <c r="AY29" s="971"/>
      <c r="AZ29" s="1041" t="s">
        <v>545</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15">
      <c r="A30" s="230">
        <v>3</v>
      </c>
      <c r="B30" s="1030" t="s">
        <v>390</v>
      </c>
      <c r="C30" s="1031"/>
      <c r="D30" s="1031"/>
      <c r="E30" s="1031"/>
      <c r="F30" s="1031"/>
      <c r="G30" s="1031"/>
      <c r="H30" s="1031"/>
      <c r="I30" s="1031"/>
      <c r="J30" s="1031"/>
      <c r="K30" s="1031"/>
      <c r="L30" s="1031"/>
      <c r="M30" s="1031"/>
      <c r="N30" s="1031"/>
      <c r="O30" s="1031"/>
      <c r="P30" s="1032"/>
      <c r="Q30" s="1038">
        <v>1424</v>
      </c>
      <c r="R30" s="1039"/>
      <c r="S30" s="1039"/>
      <c r="T30" s="1039"/>
      <c r="U30" s="1039"/>
      <c r="V30" s="1039">
        <v>1353</v>
      </c>
      <c r="W30" s="1039"/>
      <c r="X30" s="1039"/>
      <c r="Y30" s="1039"/>
      <c r="Z30" s="1039"/>
      <c r="AA30" s="1039">
        <v>71</v>
      </c>
      <c r="AB30" s="1039"/>
      <c r="AC30" s="1039"/>
      <c r="AD30" s="1039"/>
      <c r="AE30" s="1040"/>
      <c r="AF30" s="1035">
        <v>71</v>
      </c>
      <c r="AG30" s="1036"/>
      <c r="AH30" s="1036"/>
      <c r="AI30" s="1036"/>
      <c r="AJ30" s="1037"/>
      <c r="AK30" s="980" t="s">
        <v>545</v>
      </c>
      <c r="AL30" s="971"/>
      <c r="AM30" s="971"/>
      <c r="AN30" s="971"/>
      <c r="AO30" s="971"/>
      <c r="AP30" s="971" t="s">
        <v>545</v>
      </c>
      <c r="AQ30" s="971"/>
      <c r="AR30" s="971"/>
      <c r="AS30" s="971"/>
      <c r="AT30" s="971"/>
      <c r="AU30" s="971" t="s">
        <v>545</v>
      </c>
      <c r="AV30" s="971"/>
      <c r="AW30" s="971"/>
      <c r="AX30" s="971"/>
      <c r="AY30" s="971"/>
      <c r="AZ30" s="1041" t="s">
        <v>545</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15">
      <c r="A31" s="230">
        <v>4</v>
      </c>
      <c r="B31" s="1030" t="s">
        <v>391</v>
      </c>
      <c r="C31" s="1031"/>
      <c r="D31" s="1031"/>
      <c r="E31" s="1031"/>
      <c r="F31" s="1031"/>
      <c r="G31" s="1031"/>
      <c r="H31" s="1031"/>
      <c r="I31" s="1031"/>
      <c r="J31" s="1031"/>
      <c r="K31" s="1031"/>
      <c r="L31" s="1031"/>
      <c r="M31" s="1031"/>
      <c r="N31" s="1031"/>
      <c r="O31" s="1031"/>
      <c r="P31" s="1032"/>
      <c r="Q31" s="1038">
        <v>408</v>
      </c>
      <c r="R31" s="1039"/>
      <c r="S31" s="1039"/>
      <c r="T31" s="1039"/>
      <c r="U31" s="1039"/>
      <c r="V31" s="1039">
        <v>391</v>
      </c>
      <c r="W31" s="1039"/>
      <c r="X31" s="1039"/>
      <c r="Y31" s="1039"/>
      <c r="Z31" s="1039"/>
      <c r="AA31" s="1039">
        <v>17</v>
      </c>
      <c r="AB31" s="1039"/>
      <c r="AC31" s="1039"/>
      <c r="AD31" s="1039"/>
      <c r="AE31" s="1040"/>
      <c r="AF31" s="1035">
        <v>383</v>
      </c>
      <c r="AG31" s="1036"/>
      <c r="AH31" s="1036"/>
      <c r="AI31" s="1036"/>
      <c r="AJ31" s="1037"/>
      <c r="AK31" s="980">
        <v>0</v>
      </c>
      <c r="AL31" s="971"/>
      <c r="AM31" s="971"/>
      <c r="AN31" s="971"/>
      <c r="AO31" s="971"/>
      <c r="AP31" s="971">
        <v>241</v>
      </c>
      <c r="AQ31" s="971"/>
      <c r="AR31" s="971"/>
      <c r="AS31" s="971"/>
      <c r="AT31" s="971"/>
      <c r="AU31" s="971">
        <v>0</v>
      </c>
      <c r="AV31" s="971"/>
      <c r="AW31" s="971"/>
      <c r="AX31" s="971"/>
      <c r="AY31" s="971"/>
      <c r="AZ31" s="1041">
        <v>0</v>
      </c>
      <c r="BA31" s="1041"/>
      <c r="BB31" s="1041"/>
      <c r="BC31" s="1041"/>
      <c r="BD31" s="1041"/>
      <c r="BE31" s="972" t="s">
        <v>392</v>
      </c>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15">
      <c r="A32" s="230">
        <v>5</v>
      </c>
      <c r="B32" s="1030" t="s">
        <v>393</v>
      </c>
      <c r="C32" s="1031"/>
      <c r="D32" s="1031"/>
      <c r="E32" s="1031"/>
      <c r="F32" s="1031"/>
      <c r="G32" s="1031"/>
      <c r="H32" s="1031"/>
      <c r="I32" s="1031"/>
      <c r="J32" s="1031"/>
      <c r="K32" s="1031"/>
      <c r="L32" s="1031"/>
      <c r="M32" s="1031"/>
      <c r="N32" s="1031"/>
      <c r="O32" s="1031"/>
      <c r="P32" s="1032"/>
      <c r="Q32" s="1038">
        <v>3</v>
      </c>
      <c r="R32" s="1039"/>
      <c r="S32" s="1039"/>
      <c r="T32" s="1039"/>
      <c r="U32" s="1039"/>
      <c r="V32" s="1039">
        <v>3</v>
      </c>
      <c r="W32" s="1039"/>
      <c r="X32" s="1039"/>
      <c r="Y32" s="1039"/>
      <c r="Z32" s="1039"/>
      <c r="AA32" s="1039">
        <v>0</v>
      </c>
      <c r="AB32" s="1039"/>
      <c r="AC32" s="1039"/>
      <c r="AD32" s="1039"/>
      <c r="AE32" s="1040"/>
      <c r="AF32" s="1035" t="s">
        <v>122</v>
      </c>
      <c r="AG32" s="1036"/>
      <c r="AH32" s="1036"/>
      <c r="AI32" s="1036"/>
      <c r="AJ32" s="1037"/>
      <c r="AK32" s="980" t="s">
        <v>545</v>
      </c>
      <c r="AL32" s="971"/>
      <c r="AM32" s="971"/>
      <c r="AN32" s="971"/>
      <c r="AO32" s="971"/>
      <c r="AP32" s="971" t="s">
        <v>545</v>
      </c>
      <c r="AQ32" s="971"/>
      <c r="AR32" s="971"/>
      <c r="AS32" s="971"/>
      <c r="AT32" s="971"/>
      <c r="AU32" s="971" t="s">
        <v>545</v>
      </c>
      <c r="AV32" s="971"/>
      <c r="AW32" s="971"/>
      <c r="AX32" s="971"/>
      <c r="AY32" s="971"/>
      <c r="AZ32" s="1041" t="s">
        <v>545</v>
      </c>
      <c r="BA32" s="1041"/>
      <c r="BB32" s="1041"/>
      <c r="BC32" s="1041"/>
      <c r="BD32" s="1041"/>
      <c r="BE32" s="972" t="s">
        <v>394</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15">
      <c r="A33" s="230">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15">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15">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15">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15">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15">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15">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15">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15">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15">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15">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15">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15">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15">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15">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15">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15">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15">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15">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15">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15">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15">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15">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15">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15">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15">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15">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15">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15">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395</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
      <c r="A63" s="228" t="s">
        <v>376</v>
      </c>
      <c r="B63" s="937" t="s">
        <v>396</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474</v>
      </c>
      <c r="AG63" s="959"/>
      <c r="AH63" s="959"/>
      <c r="AI63" s="959"/>
      <c r="AJ63" s="1022"/>
      <c r="AK63" s="1023"/>
      <c r="AL63" s="963"/>
      <c r="AM63" s="963"/>
      <c r="AN63" s="963"/>
      <c r="AO63" s="963"/>
      <c r="AP63" s="959">
        <v>241</v>
      </c>
      <c r="AQ63" s="959"/>
      <c r="AR63" s="959"/>
      <c r="AS63" s="959"/>
      <c r="AT63" s="959"/>
      <c r="AU63" s="959">
        <v>0</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
      <c r="A65" s="220" t="s">
        <v>397</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15">
      <c r="A66" s="995" t="s">
        <v>398</v>
      </c>
      <c r="B66" s="996"/>
      <c r="C66" s="996"/>
      <c r="D66" s="996"/>
      <c r="E66" s="996"/>
      <c r="F66" s="996"/>
      <c r="G66" s="996"/>
      <c r="H66" s="996"/>
      <c r="I66" s="996"/>
      <c r="J66" s="996"/>
      <c r="K66" s="996"/>
      <c r="L66" s="996"/>
      <c r="M66" s="996"/>
      <c r="N66" s="996"/>
      <c r="O66" s="996"/>
      <c r="P66" s="997"/>
      <c r="Q66" s="1001" t="s">
        <v>380</v>
      </c>
      <c r="R66" s="1002"/>
      <c r="S66" s="1002"/>
      <c r="T66" s="1002"/>
      <c r="U66" s="1003"/>
      <c r="V66" s="1001" t="s">
        <v>381</v>
      </c>
      <c r="W66" s="1002"/>
      <c r="X66" s="1002"/>
      <c r="Y66" s="1002"/>
      <c r="Z66" s="1003"/>
      <c r="AA66" s="1001" t="s">
        <v>382</v>
      </c>
      <c r="AB66" s="1002"/>
      <c r="AC66" s="1002"/>
      <c r="AD66" s="1002"/>
      <c r="AE66" s="1003"/>
      <c r="AF66" s="1007" t="s">
        <v>383</v>
      </c>
      <c r="AG66" s="1008"/>
      <c r="AH66" s="1008"/>
      <c r="AI66" s="1008"/>
      <c r="AJ66" s="1009"/>
      <c r="AK66" s="1001" t="s">
        <v>384</v>
      </c>
      <c r="AL66" s="996"/>
      <c r="AM66" s="996"/>
      <c r="AN66" s="996"/>
      <c r="AO66" s="997"/>
      <c r="AP66" s="1001" t="s">
        <v>385</v>
      </c>
      <c r="AQ66" s="1002"/>
      <c r="AR66" s="1002"/>
      <c r="AS66" s="1002"/>
      <c r="AT66" s="1003"/>
      <c r="AU66" s="1001" t="s">
        <v>399</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5" t="s">
        <v>546</v>
      </c>
      <c r="C68" s="986"/>
      <c r="D68" s="986"/>
      <c r="E68" s="986"/>
      <c r="F68" s="986"/>
      <c r="G68" s="986"/>
      <c r="H68" s="986"/>
      <c r="I68" s="986"/>
      <c r="J68" s="986"/>
      <c r="K68" s="986"/>
      <c r="L68" s="986"/>
      <c r="M68" s="986"/>
      <c r="N68" s="986"/>
      <c r="O68" s="986"/>
      <c r="P68" s="987"/>
      <c r="Q68" s="988">
        <v>30</v>
      </c>
      <c r="R68" s="982"/>
      <c r="S68" s="982"/>
      <c r="T68" s="982"/>
      <c r="U68" s="982"/>
      <c r="V68" s="982">
        <v>30</v>
      </c>
      <c r="W68" s="982"/>
      <c r="X68" s="982"/>
      <c r="Y68" s="982"/>
      <c r="Z68" s="982"/>
      <c r="AA68" s="982">
        <v>0</v>
      </c>
      <c r="AB68" s="982"/>
      <c r="AC68" s="982"/>
      <c r="AD68" s="982"/>
      <c r="AE68" s="982"/>
      <c r="AF68" s="982">
        <v>0</v>
      </c>
      <c r="AG68" s="982"/>
      <c r="AH68" s="982"/>
      <c r="AI68" s="982"/>
      <c r="AJ68" s="982"/>
      <c r="AK68" s="982" t="s">
        <v>547</v>
      </c>
      <c r="AL68" s="982"/>
      <c r="AM68" s="982"/>
      <c r="AN68" s="982"/>
      <c r="AO68" s="982"/>
      <c r="AP68" s="982">
        <v>169</v>
      </c>
      <c r="AQ68" s="982"/>
      <c r="AR68" s="982"/>
      <c r="AS68" s="982"/>
      <c r="AT68" s="982"/>
      <c r="AU68" s="982" t="s">
        <v>547</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548</v>
      </c>
      <c r="C69" s="975"/>
      <c r="D69" s="975"/>
      <c r="E69" s="975"/>
      <c r="F69" s="975"/>
      <c r="G69" s="975"/>
      <c r="H69" s="975"/>
      <c r="I69" s="975"/>
      <c r="J69" s="975"/>
      <c r="K69" s="975"/>
      <c r="L69" s="975"/>
      <c r="M69" s="975"/>
      <c r="N69" s="975"/>
      <c r="O69" s="975"/>
      <c r="P69" s="976"/>
      <c r="Q69" s="977">
        <v>824</v>
      </c>
      <c r="R69" s="971"/>
      <c r="S69" s="971"/>
      <c r="T69" s="971"/>
      <c r="U69" s="971"/>
      <c r="V69" s="971">
        <v>711</v>
      </c>
      <c r="W69" s="971"/>
      <c r="X69" s="971"/>
      <c r="Y69" s="971"/>
      <c r="Z69" s="971"/>
      <c r="AA69" s="971">
        <v>113</v>
      </c>
      <c r="AB69" s="971"/>
      <c r="AC69" s="971"/>
      <c r="AD69" s="971"/>
      <c r="AE69" s="971"/>
      <c r="AF69" s="971">
        <v>113</v>
      </c>
      <c r="AG69" s="971"/>
      <c r="AH69" s="971"/>
      <c r="AI69" s="971"/>
      <c r="AJ69" s="971"/>
      <c r="AK69" s="971" t="s">
        <v>547</v>
      </c>
      <c r="AL69" s="971"/>
      <c r="AM69" s="971"/>
      <c r="AN69" s="971"/>
      <c r="AO69" s="971"/>
      <c r="AP69" s="971">
        <v>1855</v>
      </c>
      <c r="AQ69" s="971"/>
      <c r="AR69" s="971"/>
      <c r="AS69" s="971"/>
      <c r="AT69" s="971"/>
      <c r="AU69" s="971" t="s">
        <v>547</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t="s">
        <v>549</v>
      </c>
      <c r="C70" s="975"/>
      <c r="D70" s="975"/>
      <c r="E70" s="975"/>
      <c r="F70" s="975"/>
      <c r="G70" s="975"/>
      <c r="H70" s="975"/>
      <c r="I70" s="975"/>
      <c r="J70" s="975"/>
      <c r="K70" s="975"/>
      <c r="L70" s="975"/>
      <c r="M70" s="975"/>
      <c r="N70" s="975"/>
      <c r="O70" s="975"/>
      <c r="P70" s="976"/>
      <c r="Q70" s="977">
        <v>65</v>
      </c>
      <c r="R70" s="971"/>
      <c r="S70" s="971"/>
      <c r="T70" s="971"/>
      <c r="U70" s="971"/>
      <c r="V70" s="971">
        <v>51</v>
      </c>
      <c r="W70" s="971"/>
      <c r="X70" s="971"/>
      <c r="Y70" s="971"/>
      <c r="Z70" s="971"/>
      <c r="AA70" s="971">
        <v>13</v>
      </c>
      <c r="AB70" s="971"/>
      <c r="AC70" s="971"/>
      <c r="AD70" s="971"/>
      <c r="AE70" s="971"/>
      <c r="AF70" s="971">
        <v>13</v>
      </c>
      <c r="AG70" s="971"/>
      <c r="AH70" s="971"/>
      <c r="AI70" s="971"/>
      <c r="AJ70" s="971"/>
      <c r="AK70" s="971" t="s">
        <v>547</v>
      </c>
      <c r="AL70" s="971"/>
      <c r="AM70" s="971"/>
      <c r="AN70" s="971"/>
      <c r="AO70" s="971"/>
      <c r="AP70" s="971">
        <v>342</v>
      </c>
      <c r="AQ70" s="971"/>
      <c r="AR70" s="971"/>
      <c r="AS70" s="971"/>
      <c r="AT70" s="971"/>
      <c r="AU70" s="971" t="s">
        <v>547</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t="s">
        <v>550</v>
      </c>
      <c r="C71" s="975"/>
      <c r="D71" s="975"/>
      <c r="E71" s="975"/>
      <c r="F71" s="975"/>
      <c r="G71" s="975"/>
      <c r="H71" s="975"/>
      <c r="I71" s="975"/>
      <c r="J71" s="975"/>
      <c r="K71" s="975"/>
      <c r="L71" s="975"/>
      <c r="M71" s="975"/>
      <c r="N71" s="975"/>
      <c r="O71" s="975"/>
      <c r="P71" s="976"/>
      <c r="Q71" s="977">
        <v>4482</v>
      </c>
      <c r="R71" s="971"/>
      <c r="S71" s="971"/>
      <c r="T71" s="971"/>
      <c r="U71" s="971"/>
      <c r="V71" s="971">
        <v>4248</v>
      </c>
      <c r="W71" s="971"/>
      <c r="X71" s="971"/>
      <c r="Y71" s="971"/>
      <c r="Z71" s="971"/>
      <c r="AA71" s="971">
        <v>235</v>
      </c>
      <c r="AB71" s="971"/>
      <c r="AC71" s="971"/>
      <c r="AD71" s="971"/>
      <c r="AE71" s="971"/>
      <c r="AF71" s="971">
        <v>235</v>
      </c>
      <c r="AG71" s="971"/>
      <c r="AH71" s="971"/>
      <c r="AI71" s="971"/>
      <c r="AJ71" s="971"/>
      <c r="AK71" s="971">
        <v>190</v>
      </c>
      <c r="AL71" s="971"/>
      <c r="AM71" s="971"/>
      <c r="AN71" s="971"/>
      <c r="AO71" s="971"/>
      <c r="AP71" s="971" t="s">
        <v>547</v>
      </c>
      <c r="AQ71" s="971"/>
      <c r="AR71" s="971"/>
      <c r="AS71" s="971"/>
      <c r="AT71" s="971"/>
      <c r="AU71" s="971" t="s">
        <v>547</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t="s">
        <v>551</v>
      </c>
      <c r="C72" s="975"/>
      <c r="D72" s="975"/>
      <c r="E72" s="975"/>
      <c r="F72" s="975"/>
      <c r="G72" s="975"/>
      <c r="H72" s="975"/>
      <c r="I72" s="975"/>
      <c r="J72" s="975"/>
      <c r="K72" s="975"/>
      <c r="L72" s="975"/>
      <c r="M72" s="975"/>
      <c r="N72" s="975"/>
      <c r="O72" s="975"/>
      <c r="P72" s="976"/>
      <c r="Q72" s="977">
        <v>301</v>
      </c>
      <c r="R72" s="971"/>
      <c r="S72" s="971"/>
      <c r="T72" s="971"/>
      <c r="U72" s="971"/>
      <c r="V72" s="971">
        <v>293</v>
      </c>
      <c r="W72" s="971"/>
      <c r="X72" s="971"/>
      <c r="Y72" s="971"/>
      <c r="Z72" s="971"/>
      <c r="AA72" s="971">
        <v>8</v>
      </c>
      <c r="AB72" s="971"/>
      <c r="AC72" s="971"/>
      <c r="AD72" s="971"/>
      <c r="AE72" s="971"/>
      <c r="AF72" s="971">
        <v>8</v>
      </c>
      <c r="AG72" s="971"/>
      <c r="AH72" s="971"/>
      <c r="AI72" s="971"/>
      <c r="AJ72" s="971"/>
      <c r="AK72" s="971">
        <v>24</v>
      </c>
      <c r="AL72" s="971"/>
      <c r="AM72" s="971"/>
      <c r="AN72" s="971"/>
      <c r="AO72" s="971"/>
      <c r="AP72" s="971" t="s">
        <v>547</v>
      </c>
      <c r="AQ72" s="971"/>
      <c r="AR72" s="971"/>
      <c r="AS72" s="971"/>
      <c r="AT72" s="971"/>
      <c r="AU72" s="971" t="s">
        <v>547</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t="s">
        <v>552</v>
      </c>
      <c r="C73" s="975"/>
      <c r="D73" s="975"/>
      <c r="E73" s="975"/>
      <c r="F73" s="975"/>
      <c r="G73" s="975"/>
      <c r="H73" s="975"/>
      <c r="I73" s="975"/>
      <c r="J73" s="975"/>
      <c r="K73" s="975"/>
      <c r="L73" s="975"/>
      <c r="M73" s="975"/>
      <c r="N73" s="975"/>
      <c r="O73" s="975"/>
      <c r="P73" s="976"/>
      <c r="Q73" s="977">
        <v>6981</v>
      </c>
      <c r="R73" s="971"/>
      <c r="S73" s="971"/>
      <c r="T73" s="971"/>
      <c r="U73" s="971"/>
      <c r="V73" s="971">
        <v>6816</v>
      </c>
      <c r="W73" s="971"/>
      <c r="X73" s="971"/>
      <c r="Y73" s="971"/>
      <c r="Z73" s="971"/>
      <c r="AA73" s="971">
        <v>165</v>
      </c>
      <c r="AB73" s="971"/>
      <c r="AC73" s="971"/>
      <c r="AD73" s="971"/>
      <c r="AE73" s="971"/>
      <c r="AF73" s="971">
        <v>164</v>
      </c>
      <c r="AG73" s="971"/>
      <c r="AH73" s="971"/>
      <c r="AI73" s="971"/>
      <c r="AJ73" s="971"/>
      <c r="AK73" s="971">
        <v>124</v>
      </c>
      <c r="AL73" s="971"/>
      <c r="AM73" s="971"/>
      <c r="AN73" s="971"/>
      <c r="AO73" s="971"/>
      <c r="AP73" s="971">
        <v>1948</v>
      </c>
      <c r="AQ73" s="971"/>
      <c r="AR73" s="971"/>
      <c r="AS73" s="971"/>
      <c r="AT73" s="971"/>
      <c r="AU73" s="971" t="s">
        <v>547</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t="s">
        <v>553</v>
      </c>
      <c r="C74" s="975"/>
      <c r="D74" s="975"/>
      <c r="E74" s="975"/>
      <c r="F74" s="975"/>
      <c r="G74" s="975"/>
      <c r="H74" s="975"/>
      <c r="I74" s="975"/>
      <c r="J74" s="975"/>
      <c r="K74" s="975"/>
      <c r="L74" s="975"/>
      <c r="M74" s="975"/>
      <c r="N74" s="975"/>
      <c r="O74" s="975"/>
      <c r="P74" s="976"/>
      <c r="Q74" s="977">
        <v>134</v>
      </c>
      <c r="R74" s="971"/>
      <c r="S74" s="971"/>
      <c r="T74" s="971"/>
      <c r="U74" s="971"/>
      <c r="V74" s="971">
        <v>128</v>
      </c>
      <c r="W74" s="971"/>
      <c r="X74" s="971"/>
      <c r="Y74" s="971"/>
      <c r="Z74" s="971"/>
      <c r="AA74" s="971">
        <v>6</v>
      </c>
      <c r="AB74" s="971"/>
      <c r="AC74" s="971"/>
      <c r="AD74" s="971"/>
      <c r="AE74" s="971"/>
      <c r="AF74" s="971">
        <v>6</v>
      </c>
      <c r="AG74" s="971"/>
      <c r="AH74" s="971"/>
      <c r="AI74" s="971"/>
      <c r="AJ74" s="971"/>
      <c r="AK74" s="971" t="s">
        <v>547</v>
      </c>
      <c r="AL74" s="971"/>
      <c r="AM74" s="971"/>
      <c r="AN74" s="971"/>
      <c r="AO74" s="971"/>
      <c r="AP74" s="971" t="s">
        <v>547</v>
      </c>
      <c r="AQ74" s="971"/>
      <c r="AR74" s="971"/>
      <c r="AS74" s="971"/>
      <c r="AT74" s="971"/>
      <c r="AU74" s="971" t="s">
        <v>547</v>
      </c>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t="s">
        <v>554</v>
      </c>
      <c r="C75" s="975"/>
      <c r="D75" s="975"/>
      <c r="E75" s="975"/>
      <c r="F75" s="975"/>
      <c r="G75" s="975"/>
      <c r="H75" s="975"/>
      <c r="I75" s="975"/>
      <c r="J75" s="975"/>
      <c r="K75" s="975"/>
      <c r="L75" s="975"/>
      <c r="M75" s="975"/>
      <c r="N75" s="975"/>
      <c r="O75" s="975"/>
      <c r="P75" s="976"/>
      <c r="Q75" s="978">
        <v>509522</v>
      </c>
      <c r="R75" s="979"/>
      <c r="S75" s="979"/>
      <c r="T75" s="979"/>
      <c r="U75" s="980"/>
      <c r="V75" s="981">
        <v>498264</v>
      </c>
      <c r="W75" s="979"/>
      <c r="X75" s="979"/>
      <c r="Y75" s="979"/>
      <c r="Z75" s="980"/>
      <c r="AA75" s="981">
        <v>11257</v>
      </c>
      <c r="AB75" s="979"/>
      <c r="AC75" s="979"/>
      <c r="AD75" s="979"/>
      <c r="AE75" s="980"/>
      <c r="AF75" s="981">
        <v>11257</v>
      </c>
      <c r="AG75" s="979"/>
      <c r="AH75" s="979"/>
      <c r="AI75" s="979"/>
      <c r="AJ75" s="980"/>
      <c r="AK75" s="971" t="s">
        <v>547</v>
      </c>
      <c r="AL75" s="971"/>
      <c r="AM75" s="971"/>
      <c r="AN75" s="971"/>
      <c r="AO75" s="971"/>
      <c r="AP75" s="971" t="s">
        <v>547</v>
      </c>
      <c r="AQ75" s="971"/>
      <c r="AR75" s="971"/>
      <c r="AS75" s="971"/>
      <c r="AT75" s="971"/>
      <c r="AU75" s="971" t="s">
        <v>547</v>
      </c>
      <c r="AV75" s="971"/>
      <c r="AW75" s="971"/>
      <c r="AX75" s="971"/>
      <c r="AY75" s="971"/>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376</v>
      </c>
      <c r="B88" s="937" t="s">
        <v>400</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11796</v>
      </c>
      <c r="AG88" s="959"/>
      <c r="AH88" s="959"/>
      <c r="AI88" s="959"/>
      <c r="AJ88" s="959"/>
      <c r="AK88" s="963"/>
      <c r="AL88" s="963"/>
      <c r="AM88" s="963"/>
      <c r="AN88" s="963"/>
      <c r="AO88" s="963"/>
      <c r="AP88" s="959">
        <v>4314</v>
      </c>
      <c r="AQ88" s="959"/>
      <c r="AR88" s="959"/>
      <c r="AS88" s="959"/>
      <c r="AT88" s="959"/>
      <c r="AU88" s="959"/>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937" t="s">
        <v>401</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402</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403</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404</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405</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406</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407</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408</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409</v>
      </c>
      <c r="AB109" s="896"/>
      <c r="AC109" s="896"/>
      <c r="AD109" s="896"/>
      <c r="AE109" s="897"/>
      <c r="AF109" s="898" t="s">
        <v>410</v>
      </c>
      <c r="AG109" s="896"/>
      <c r="AH109" s="896"/>
      <c r="AI109" s="896"/>
      <c r="AJ109" s="897"/>
      <c r="AK109" s="898" t="s">
        <v>294</v>
      </c>
      <c r="AL109" s="896"/>
      <c r="AM109" s="896"/>
      <c r="AN109" s="896"/>
      <c r="AO109" s="897"/>
      <c r="AP109" s="898" t="s">
        <v>411</v>
      </c>
      <c r="AQ109" s="896"/>
      <c r="AR109" s="896"/>
      <c r="AS109" s="896"/>
      <c r="AT109" s="929"/>
      <c r="AU109" s="895" t="s">
        <v>408</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409</v>
      </c>
      <c r="BR109" s="896"/>
      <c r="BS109" s="896"/>
      <c r="BT109" s="896"/>
      <c r="BU109" s="897"/>
      <c r="BV109" s="898" t="s">
        <v>410</v>
      </c>
      <c r="BW109" s="896"/>
      <c r="BX109" s="896"/>
      <c r="BY109" s="896"/>
      <c r="BZ109" s="897"/>
      <c r="CA109" s="898" t="s">
        <v>294</v>
      </c>
      <c r="CB109" s="896"/>
      <c r="CC109" s="896"/>
      <c r="CD109" s="896"/>
      <c r="CE109" s="897"/>
      <c r="CF109" s="936" t="s">
        <v>411</v>
      </c>
      <c r="CG109" s="936"/>
      <c r="CH109" s="936"/>
      <c r="CI109" s="936"/>
      <c r="CJ109" s="936"/>
      <c r="CK109" s="898" t="s">
        <v>412</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409</v>
      </c>
      <c r="DH109" s="896"/>
      <c r="DI109" s="896"/>
      <c r="DJ109" s="896"/>
      <c r="DK109" s="897"/>
      <c r="DL109" s="898" t="s">
        <v>410</v>
      </c>
      <c r="DM109" s="896"/>
      <c r="DN109" s="896"/>
      <c r="DO109" s="896"/>
      <c r="DP109" s="897"/>
      <c r="DQ109" s="898" t="s">
        <v>294</v>
      </c>
      <c r="DR109" s="896"/>
      <c r="DS109" s="896"/>
      <c r="DT109" s="896"/>
      <c r="DU109" s="897"/>
      <c r="DV109" s="898" t="s">
        <v>411</v>
      </c>
      <c r="DW109" s="896"/>
      <c r="DX109" s="896"/>
      <c r="DY109" s="896"/>
      <c r="DZ109" s="929"/>
    </row>
    <row r="110" spans="1:131" s="218" customFormat="1" ht="26.25" customHeight="1" x14ac:dyDescent="0.15">
      <c r="A110" s="807" t="s">
        <v>413</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565603</v>
      </c>
      <c r="AB110" s="889"/>
      <c r="AC110" s="889"/>
      <c r="AD110" s="889"/>
      <c r="AE110" s="890"/>
      <c r="AF110" s="891">
        <v>532763</v>
      </c>
      <c r="AG110" s="889"/>
      <c r="AH110" s="889"/>
      <c r="AI110" s="889"/>
      <c r="AJ110" s="890"/>
      <c r="AK110" s="891">
        <v>512042</v>
      </c>
      <c r="AL110" s="889"/>
      <c r="AM110" s="889"/>
      <c r="AN110" s="889"/>
      <c r="AO110" s="890"/>
      <c r="AP110" s="892">
        <v>14.6</v>
      </c>
      <c r="AQ110" s="893"/>
      <c r="AR110" s="893"/>
      <c r="AS110" s="893"/>
      <c r="AT110" s="894"/>
      <c r="AU110" s="930" t="s">
        <v>69</v>
      </c>
      <c r="AV110" s="931"/>
      <c r="AW110" s="931"/>
      <c r="AX110" s="931"/>
      <c r="AY110" s="931"/>
      <c r="AZ110" s="860" t="s">
        <v>414</v>
      </c>
      <c r="BA110" s="808"/>
      <c r="BB110" s="808"/>
      <c r="BC110" s="808"/>
      <c r="BD110" s="808"/>
      <c r="BE110" s="808"/>
      <c r="BF110" s="808"/>
      <c r="BG110" s="808"/>
      <c r="BH110" s="808"/>
      <c r="BI110" s="808"/>
      <c r="BJ110" s="808"/>
      <c r="BK110" s="808"/>
      <c r="BL110" s="808"/>
      <c r="BM110" s="808"/>
      <c r="BN110" s="808"/>
      <c r="BO110" s="808"/>
      <c r="BP110" s="809"/>
      <c r="BQ110" s="861">
        <v>4527773</v>
      </c>
      <c r="BR110" s="842"/>
      <c r="BS110" s="842"/>
      <c r="BT110" s="842"/>
      <c r="BU110" s="842"/>
      <c r="BV110" s="842">
        <v>4153384</v>
      </c>
      <c r="BW110" s="842"/>
      <c r="BX110" s="842"/>
      <c r="BY110" s="842"/>
      <c r="BZ110" s="842"/>
      <c r="CA110" s="842">
        <v>3783021</v>
      </c>
      <c r="CB110" s="842"/>
      <c r="CC110" s="842"/>
      <c r="CD110" s="842"/>
      <c r="CE110" s="842"/>
      <c r="CF110" s="866">
        <v>107.8</v>
      </c>
      <c r="CG110" s="867"/>
      <c r="CH110" s="867"/>
      <c r="CI110" s="867"/>
      <c r="CJ110" s="867"/>
      <c r="CK110" s="926" t="s">
        <v>415</v>
      </c>
      <c r="CL110" s="819"/>
      <c r="CM110" s="860" t="s">
        <v>416</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15">
      <c r="A111" s="774" t="s">
        <v>417</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418</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419</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15">
      <c r="A112" s="912" t="s">
        <v>420</v>
      </c>
      <c r="B112" s="913"/>
      <c r="C112" s="752" t="s">
        <v>421</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422</v>
      </c>
      <c r="BA112" s="752"/>
      <c r="BB112" s="752"/>
      <c r="BC112" s="752"/>
      <c r="BD112" s="752"/>
      <c r="BE112" s="752"/>
      <c r="BF112" s="752"/>
      <c r="BG112" s="752"/>
      <c r="BH112" s="752"/>
      <c r="BI112" s="752"/>
      <c r="BJ112" s="752"/>
      <c r="BK112" s="752"/>
      <c r="BL112" s="752"/>
      <c r="BM112" s="752"/>
      <c r="BN112" s="752"/>
      <c r="BO112" s="752"/>
      <c r="BP112" s="753"/>
      <c r="BQ112" s="816" t="s">
        <v>122</v>
      </c>
      <c r="BR112" s="817"/>
      <c r="BS112" s="817"/>
      <c r="BT112" s="817"/>
      <c r="BU112" s="817"/>
      <c r="BV112" s="817" t="s">
        <v>122</v>
      </c>
      <c r="BW112" s="817"/>
      <c r="BX112" s="817"/>
      <c r="BY112" s="817"/>
      <c r="BZ112" s="817"/>
      <c r="CA112" s="817" t="s">
        <v>122</v>
      </c>
      <c r="CB112" s="817"/>
      <c r="CC112" s="817"/>
      <c r="CD112" s="817"/>
      <c r="CE112" s="817"/>
      <c r="CF112" s="875" t="s">
        <v>122</v>
      </c>
      <c r="CG112" s="876"/>
      <c r="CH112" s="876"/>
      <c r="CI112" s="876"/>
      <c r="CJ112" s="876"/>
      <c r="CK112" s="927"/>
      <c r="CL112" s="821"/>
      <c r="CM112" s="815" t="s">
        <v>423</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15">
      <c r="A113" s="914"/>
      <c r="B113" s="915"/>
      <c r="C113" s="752" t="s">
        <v>424</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t="s">
        <v>122</v>
      </c>
      <c r="AB113" s="919"/>
      <c r="AC113" s="919"/>
      <c r="AD113" s="919"/>
      <c r="AE113" s="920"/>
      <c r="AF113" s="921" t="s">
        <v>122</v>
      </c>
      <c r="AG113" s="919"/>
      <c r="AH113" s="919"/>
      <c r="AI113" s="919"/>
      <c r="AJ113" s="920"/>
      <c r="AK113" s="921" t="s">
        <v>122</v>
      </c>
      <c r="AL113" s="919"/>
      <c r="AM113" s="919"/>
      <c r="AN113" s="919"/>
      <c r="AO113" s="920"/>
      <c r="AP113" s="922" t="s">
        <v>122</v>
      </c>
      <c r="AQ113" s="923"/>
      <c r="AR113" s="923"/>
      <c r="AS113" s="923"/>
      <c r="AT113" s="924"/>
      <c r="AU113" s="932"/>
      <c r="AV113" s="933"/>
      <c r="AW113" s="933"/>
      <c r="AX113" s="933"/>
      <c r="AY113" s="933"/>
      <c r="AZ113" s="815" t="s">
        <v>425</v>
      </c>
      <c r="BA113" s="752"/>
      <c r="BB113" s="752"/>
      <c r="BC113" s="752"/>
      <c r="BD113" s="752"/>
      <c r="BE113" s="752"/>
      <c r="BF113" s="752"/>
      <c r="BG113" s="752"/>
      <c r="BH113" s="752"/>
      <c r="BI113" s="752"/>
      <c r="BJ113" s="752"/>
      <c r="BK113" s="752"/>
      <c r="BL113" s="752"/>
      <c r="BM113" s="752"/>
      <c r="BN113" s="752"/>
      <c r="BO113" s="752"/>
      <c r="BP113" s="753"/>
      <c r="BQ113" s="816">
        <v>1043571</v>
      </c>
      <c r="BR113" s="817"/>
      <c r="BS113" s="817"/>
      <c r="BT113" s="817"/>
      <c r="BU113" s="817"/>
      <c r="BV113" s="817">
        <v>1317203</v>
      </c>
      <c r="BW113" s="817"/>
      <c r="BX113" s="817"/>
      <c r="BY113" s="817"/>
      <c r="BZ113" s="817"/>
      <c r="CA113" s="817">
        <v>1247048</v>
      </c>
      <c r="CB113" s="817"/>
      <c r="CC113" s="817"/>
      <c r="CD113" s="817"/>
      <c r="CE113" s="817"/>
      <c r="CF113" s="875">
        <v>35.5</v>
      </c>
      <c r="CG113" s="876"/>
      <c r="CH113" s="876"/>
      <c r="CI113" s="876"/>
      <c r="CJ113" s="876"/>
      <c r="CK113" s="927"/>
      <c r="CL113" s="821"/>
      <c r="CM113" s="815" t="s">
        <v>426</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15">
      <c r="A114" s="914"/>
      <c r="B114" s="915"/>
      <c r="C114" s="752" t="s">
        <v>427</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51743</v>
      </c>
      <c r="AB114" s="780"/>
      <c r="AC114" s="780"/>
      <c r="AD114" s="780"/>
      <c r="AE114" s="781"/>
      <c r="AF114" s="782">
        <v>86723</v>
      </c>
      <c r="AG114" s="780"/>
      <c r="AH114" s="780"/>
      <c r="AI114" s="780"/>
      <c r="AJ114" s="781"/>
      <c r="AK114" s="782">
        <v>94400</v>
      </c>
      <c r="AL114" s="780"/>
      <c r="AM114" s="780"/>
      <c r="AN114" s="780"/>
      <c r="AO114" s="781"/>
      <c r="AP114" s="824">
        <v>2.7</v>
      </c>
      <c r="AQ114" s="825"/>
      <c r="AR114" s="825"/>
      <c r="AS114" s="825"/>
      <c r="AT114" s="826"/>
      <c r="AU114" s="932"/>
      <c r="AV114" s="933"/>
      <c r="AW114" s="933"/>
      <c r="AX114" s="933"/>
      <c r="AY114" s="933"/>
      <c r="AZ114" s="815" t="s">
        <v>428</v>
      </c>
      <c r="BA114" s="752"/>
      <c r="BB114" s="752"/>
      <c r="BC114" s="752"/>
      <c r="BD114" s="752"/>
      <c r="BE114" s="752"/>
      <c r="BF114" s="752"/>
      <c r="BG114" s="752"/>
      <c r="BH114" s="752"/>
      <c r="BI114" s="752"/>
      <c r="BJ114" s="752"/>
      <c r="BK114" s="752"/>
      <c r="BL114" s="752"/>
      <c r="BM114" s="752"/>
      <c r="BN114" s="752"/>
      <c r="BO114" s="752"/>
      <c r="BP114" s="753"/>
      <c r="BQ114" s="816">
        <v>954010</v>
      </c>
      <c r="BR114" s="817"/>
      <c r="BS114" s="817"/>
      <c r="BT114" s="817"/>
      <c r="BU114" s="817"/>
      <c r="BV114" s="817">
        <v>936875</v>
      </c>
      <c r="BW114" s="817"/>
      <c r="BX114" s="817"/>
      <c r="BY114" s="817"/>
      <c r="BZ114" s="817"/>
      <c r="CA114" s="817">
        <v>933694</v>
      </c>
      <c r="CB114" s="817"/>
      <c r="CC114" s="817"/>
      <c r="CD114" s="817"/>
      <c r="CE114" s="817"/>
      <c r="CF114" s="875">
        <v>26.6</v>
      </c>
      <c r="CG114" s="876"/>
      <c r="CH114" s="876"/>
      <c r="CI114" s="876"/>
      <c r="CJ114" s="876"/>
      <c r="CK114" s="927"/>
      <c r="CL114" s="821"/>
      <c r="CM114" s="815" t="s">
        <v>429</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15">
      <c r="A115" s="914"/>
      <c r="B115" s="915"/>
      <c r="C115" s="752" t="s">
        <v>430</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14503</v>
      </c>
      <c r="AB115" s="919"/>
      <c r="AC115" s="919"/>
      <c r="AD115" s="919"/>
      <c r="AE115" s="920"/>
      <c r="AF115" s="921">
        <v>235</v>
      </c>
      <c r="AG115" s="919"/>
      <c r="AH115" s="919"/>
      <c r="AI115" s="919"/>
      <c r="AJ115" s="920"/>
      <c r="AK115" s="921">
        <v>241</v>
      </c>
      <c r="AL115" s="919"/>
      <c r="AM115" s="919"/>
      <c r="AN115" s="919"/>
      <c r="AO115" s="920"/>
      <c r="AP115" s="922">
        <v>0</v>
      </c>
      <c r="AQ115" s="923"/>
      <c r="AR115" s="923"/>
      <c r="AS115" s="923"/>
      <c r="AT115" s="924"/>
      <c r="AU115" s="932"/>
      <c r="AV115" s="933"/>
      <c r="AW115" s="933"/>
      <c r="AX115" s="933"/>
      <c r="AY115" s="933"/>
      <c r="AZ115" s="815" t="s">
        <v>431</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432</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15">
      <c r="A116" s="916"/>
      <c r="B116" s="917"/>
      <c r="C116" s="839" t="s">
        <v>433</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434</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435</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1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436</v>
      </c>
      <c r="Z117" s="897"/>
      <c r="AA117" s="902">
        <v>631849</v>
      </c>
      <c r="AB117" s="903"/>
      <c r="AC117" s="903"/>
      <c r="AD117" s="903"/>
      <c r="AE117" s="904"/>
      <c r="AF117" s="905">
        <v>619721</v>
      </c>
      <c r="AG117" s="903"/>
      <c r="AH117" s="903"/>
      <c r="AI117" s="903"/>
      <c r="AJ117" s="904"/>
      <c r="AK117" s="905">
        <v>606683</v>
      </c>
      <c r="AL117" s="903"/>
      <c r="AM117" s="903"/>
      <c r="AN117" s="903"/>
      <c r="AO117" s="904"/>
      <c r="AP117" s="906"/>
      <c r="AQ117" s="907"/>
      <c r="AR117" s="907"/>
      <c r="AS117" s="907"/>
      <c r="AT117" s="908"/>
      <c r="AU117" s="932"/>
      <c r="AV117" s="933"/>
      <c r="AW117" s="933"/>
      <c r="AX117" s="933"/>
      <c r="AY117" s="933"/>
      <c r="AZ117" s="863" t="s">
        <v>437</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438</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15">
      <c r="A118" s="895" t="s">
        <v>412</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409</v>
      </c>
      <c r="AB118" s="896"/>
      <c r="AC118" s="896"/>
      <c r="AD118" s="896"/>
      <c r="AE118" s="897"/>
      <c r="AF118" s="898" t="s">
        <v>410</v>
      </c>
      <c r="AG118" s="896"/>
      <c r="AH118" s="896"/>
      <c r="AI118" s="896"/>
      <c r="AJ118" s="897"/>
      <c r="AK118" s="898" t="s">
        <v>294</v>
      </c>
      <c r="AL118" s="896"/>
      <c r="AM118" s="896"/>
      <c r="AN118" s="896"/>
      <c r="AO118" s="897"/>
      <c r="AP118" s="899" t="s">
        <v>411</v>
      </c>
      <c r="AQ118" s="900"/>
      <c r="AR118" s="900"/>
      <c r="AS118" s="900"/>
      <c r="AT118" s="901"/>
      <c r="AU118" s="932"/>
      <c r="AV118" s="933"/>
      <c r="AW118" s="933"/>
      <c r="AX118" s="933"/>
      <c r="AY118" s="933"/>
      <c r="AZ118" s="838" t="s">
        <v>439</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440</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15">
      <c r="A119" s="818" t="s">
        <v>415</v>
      </c>
      <c r="B119" s="819"/>
      <c r="C119" s="860" t="s">
        <v>416</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441</v>
      </c>
      <c r="BP119" s="878"/>
      <c r="BQ119" s="879">
        <v>6525354</v>
      </c>
      <c r="BR119" s="845"/>
      <c r="BS119" s="845"/>
      <c r="BT119" s="845"/>
      <c r="BU119" s="845"/>
      <c r="BV119" s="845">
        <v>6407462</v>
      </c>
      <c r="BW119" s="845"/>
      <c r="BX119" s="845"/>
      <c r="BY119" s="845"/>
      <c r="BZ119" s="845"/>
      <c r="CA119" s="845">
        <v>5963763</v>
      </c>
      <c r="CB119" s="845"/>
      <c r="CC119" s="845"/>
      <c r="CD119" s="845"/>
      <c r="CE119" s="845"/>
      <c r="CF119" s="748"/>
      <c r="CG119" s="749"/>
      <c r="CH119" s="749"/>
      <c r="CI119" s="749"/>
      <c r="CJ119" s="834"/>
      <c r="CK119" s="928"/>
      <c r="CL119" s="823"/>
      <c r="CM119" s="838" t="s">
        <v>442</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15">
      <c r="A120" s="820"/>
      <c r="B120" s="821"/>
      <c r="C120" s="815" t="s">
        <v>419</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443</v>
      </c>
      <c r="AV120" s="881"/>
      <c r="AW120" s="881"/>
      <c r="AX120" s="881"/>
      <c r="AY120" s="882"/>
      <c r="AZ120" s="860" t="s">
        <v>444</v>
      </c>
      <c r="BA120" s="808"/>
      <c r="BB120" s="808"/>
      <c r="BC120" s="808"/>
      <c r="BD120" s="808"/>
      <c r="BE120" s="808"/>
      <c r="BF120" s="808"/>
      <c r="BG120" s="808"/>
      <c r="BH120" s="808"/>
      <c r="BI120" s="808"/>
      <c r="BJ120" s="808"/>
      <c r="BK120" s="808"/>
      <c r="BL120" s="808"/>
      <c r="BM120" s="808"/>
      <c r="BN120" s="808"/>
      <c r="BO120" s="808"/>
      <c r="BP120" s="809"/>
      <c r="BQ120" s="861">
        <v>1533675</v>
      </c>
      <c r="BR120" s="842"/>
      <c r="BS120" s="842"/>
      <c r="BT120" s="842"/>
      <c r="BU120" s="842"/>
      <c r="BV120" s="842">
        <v>1676979</v>
      </c>
      <c r="BW120" s="842"/>
      <c r="BX120" s="842"/>
      <c r="BY120" s="842"/>
      <c r="BZ120" s="842"/>
      <c r="CA120" s="842">
        <v>1786716</v>
      </c>
      <c r="CB120" s="842"/>
      <c r="CC120" s="842"/>
      <c r="CD120" s="842"/>
      <c r="CE120" s="842"/>
      <c r="CF120" s="866">
        <v>50.9</v>
      </c>
      <c r="CG120" s="867"/>
      <c r="CH120" s="867"/>
      <c r="CI120" s="867"/>
      <c r="CJ120" s="867"/>
      <c r="CK120" s="868" t="s">
        <v>445</v>
      </c>
      <c r="CL120" s="852"/>
      <c r="CM120" s="852"/>
      <c r="CN120" s="852"/>
      <c r="CO120" s="853"/>
      <c r="CP120" s="872" t="s">
        <v>390</v>
      </c>
      <c r="CQ120" s="873"/>
      <c r="CR120" s="873"/>
      <c r="CS120" s="873"/>
      <c r="CT120" s="873"/>
      <c r="CU120" s="873"/>
      <c r="CV120" s="873"/>
      <c r="CW120" s="873"/>
      <c r="CX120" s="873"/>
      <c r="CY120" s="873"/>
      <c r="CZ120" s="873"/>
      <c r="DA120" s="873"/>
      <c r="DB120" s="873"/>
      <c r="DC120" s="873"/>
      <c r="DD120" s="873"/>
      <c r="DE120" s="873"/>
      <c r="DF120" s="874"/>
      <c r="DG120" s="861" t="s">
        <v>122</v>
      </c>
      <c r="DH120" s="842"/>
      <c r="DI120" s="842"/>
      <c r="DJ120" s="842"/>
      <c r="DK120" s="842"/>
      <c r="DL120" s="842" t="s">
        <v>122</v>
      </c>
      <c r="DM120" s="842"/>
      <c r="DN120" s="842"/>
      <c r="DO120" s="842"/>
      <c r="DP120" s="842"/>
      <c r="DQ120" s="842" t="s">
        <v>122</v>
      </c>
      <c r="DR120" s="842"/>
      <c r="DS120" s="842"/>
      <c r="DT120" s="842"/>
      <c r="DU120" s="842"/>
      <c r="DV120" s="843" t="s">
        <v>122</v>
      </c>
      <c r="DW120" s="843"/>
      <c r="DX120" s="843"/>
      <c r="DY120" s="843"/>
      <c r="DZ120" s="844"/>
    </row>
    <row r="121" spans="1:130" s="218" customFormat="1" ht="26.25" customHeight="1" x14ac:dyDescent="0.15">
      <c r="A121" s="820"/>
      <c r="B121" s="821"/>
      <c r="C121" s="863" t="s">
        <v>446</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447</v>
      </c>
      <c r="BA121" s="752"/>
      <c r="BB121" s="752"/>
      <c r="BC121" s="752"/>
      <c r="BD121" s="752"/>
      <c r="BE121" s="752"/>
      <c r="BF121" s="752"/>
      <c r="BG121" s="752"/>
      <c r="BH121" s="752"/>
      <c r="BI121" s="752"/>
      <c r="BJ121" s="752"/>
      <c r="BK121" s="752"/>
      <c r="BL121" s="752"/>
      <c r="BM121" s="752"/>
      <c r="BN121" s="752"/>
      <c r="BO121" s="752"/>
      <c r="BP121" s="753"/>
      <c r="BQ121" s="816" t="s">
        <v>122</v>
      </c>
      <c r="BR121" s="817"/>
      <c r="BS121" s="817"/>
      <c r="BT121" s="817"/>
      <c r="BU121" s="817"/>
      <c r="BV121" s="817" t="s">
        <v>122</v>
      </c>
      <c r="BW121" s="817"/>
      <c r="BX121" s="817"/>
      <c r="BY121" s="817"/>
      <c r="BZ121" s="817"/>
      <c r="CA121" s="817" t="s">
        <v>122</v>
      </c>
      <c r="CB121" s="817"/>
      <c r="CC121" s="817"/>
      <c r="CD121" s="817"/>
      <c r="CE121" s="817"/>
      <c r="CF121" s="875" t="s">
        <v>122</v>
      </c>
      <c r="CG121" s="876"/>
      <c r="CH121" s="876"/>
      <c r="CI121" s="876"/>
      <c r="CJ121" s="876"/>
      <c r="CK121" s="869"/>
      <c r="CL121" s="855"/>
      <c r="CM121" s="855"/>
      <c r="CN121" s="855"/>
      <c r="CO121" s="856"/>
      <c r="CP121" s="835" t="s">
        <v>389</v>
      </c>
      <c r="CQ121" s="836"/>
      <c r="CR121" s="836"/>
      <c r="CS121" s="836"/>
      <c r="CT121" s="836"/>
      <c r="CU121" s="836"/>
      <c r="CV121" s="836"/>
      <c r="CW121" s="836"/>
      <c r="CX121" s="836"/>
      <c r="CY121" s="836"/>
      <c r="CZ121" s="836"/>
      <c r="DA121" s="836"/>
      <c r="DB121" s="836"/>
      <c r="DC121" s="836"/>
      <c r="DD121" s="836"/>
      <c r="DE121" s="836"/>
      <c r="DF121" s="837"/>
      <c r="DG121" s="816" t="s">
        <v>122</v>
      </c>
      <c r="DH121" s="817"/>
      <c r="DI121" s="817"/>
      <c r="DJ121" s="817"/>
      <c r="DK121" s="817"/>
      <c r="DL121" s="817" t="s">
        <v>122</v>
      </c>
      <c r="DM121" s="817"/>
      <c r="DN121" s="817"/>
      <c r="DO121" s="817"/>
      <c r="DP121" s="817"/>
      <c r="DQ121" s="817" t="s">
        <v>122</v>
      </c>
      <c r="DR121" s="817"/>
      <c r="DS121" s="817"/>
      <c r="DT121" s="817"/>
      <c r="DU121" s="817"/>
      <c r="DV121" s="794" t="s">
        <v>122</v>
      </c>
      <c r="DW121" s="794"/>
      <c r="DX121" s="794"/>
      <c r="DY121" s="794"/>
      <c r="DZ121" s="795"/>
    </row>
    <row r="122" spans="1:130" s="218" customFormat="1" ht="26.25" customHeight="1" x14ac:dyDescent="0.15">
      <c r="A122" s="820"/>
      <c r="B122" s="821"/>
      <c r="C122" s="815" t="s">
        <v>429</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448</v>
      </c>
      <c r="BA122" s="839"/>
      <c r="BB122" s="839"/>
      <c r="BC122" s="839"/>
      <c r="BD122" s="839"/>
      <c r="BE122" s="839"/>
      <c r="BF122" s="839"/>
      <c r="BG122" s="839"/>
      <c r="BH122" s="839"/>
      <c r="BI122" s="839"/>
      <c r="BJ122" s="839"/>
      <c r="BK122" s="839"/>
      <c r="BL122" s="839"/>
      <c r="BM122" s="839"/>
      <c r="BN122" s="839"/>
      <c r="BO122" s="839"/>
      <c r="BP122" s="840"/>
      <c r="BQ122" s="879">
        <v>4264855</v>
      </c>
      <c r="BR122" s="845"/>
      <c r="BS122" s="845"/>
      <c r="BT122" s="845"/>
      <c r="BU122" s="845"/>
      <c r="BV122" s="845">
        <v>4048015</v>
      </c>
      <c r="BW122" s="845"/>
      <c r="BX122" s="845"/>
      <c r="BY122" s="845"/>
      <c r="BZ122" s="845"/>
      <c r="CA122" s="845">
        <v>3786851</v>
      </c>
      <c r="CB122" s="845"/>
      <c r="CC122" s="845"/>
      <c r="CD122" s="845"/>
      <c r="CE122" s="845"/>
      <c r="CF122" s="846">
        <v>107.9</v>
      </c>
      <c r="CG122" s="847"/>
      <c r="CH122" s="847"/>
      <c r="CI122" s="847"/>
      <c r="CJ122" s="847"/>
      <c r="CK122" s="869"/>
      <c r="CL122" s="855"/>
      <c r="CM122" s="855"/>
      <c r="CN122" s="855"/>
      <c r="CO122" s="856"/>
      <c r="CP122" s="835" t="s">
        <v>388</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18" customFormat="1" ht="26.25" customHeight="1" x14ac:dyDescent="0.15">
      <c r="A123" s="820"/>
      <c r="B123" s="821"/>
      <c r="C123" s="815" t="s">
        <v>435</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449</v>
      </c>
      <c r="BP123" s="878"/>
      <c r="BQ123" s="832">
        <v>5798530</v>
      </c>
      <c r="BR123" s="833"/>
      <c r="BS123" s="833"/>
      <c r="BT123" s="833"/>
      <c r="BU123" s="833"/>
      <c r="BV123" s="833">
        <v>5724994</v>
      </c>
      <c r="BW123" s="833"/>
      <c r="BX123" s="833"/>
      <c r="BY123" s="833"/>
      <c r="BZ123" s="833"/>
      <c r="CA123" s="833">
        <v>5573567</v>
      </c>
      <c r="CB123" s="833"/>
      <c r="CC123" s="833"/>
      <c r="CD123" s="833"/>
      <c r="CE123" s="833"/>
      <c r="CF123" s="748"/>
      <c r="CG123" s="749"/>
      <c r="CH123" s="749"/>
      <c r="CI123" s="749"/>
      <c r="CJ123" s="834"/>
      <c r="CK123" s="869"/>
      <c r="CL123" s="855"/>
      <c r="CM123" s="855"/>
      <c r="CN123" s="855"/>
      <c r="CO123" s="856"/>
      <c r="CP123" s="835" t="s">
        <v>391</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x14ac:dyDescent="0.2">
      <c r="A124" s="820"/>
      <c r="B124" s="821"/>
      <c r="C124" s="815" t="s">
        <v>438</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450</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21.4</v>
      </c>
      <c r="BR124" s="831"/>
      <c r="BS124" s="831"/>
      <c r="BT124" s="831"/>
      <c r="BU124" s="831"/>
      <c r="BV124" s="831">
        <v>20</v>
      </c>
      <c r="BW124" s="831"/>
      <c r="BX124" s="831"/>
      <c r="BY124" s="831"/>
      <c r="BZ124" s="831"/>
      <c r="CA124" s="831">
        <v>11.1</v>
      </c>
      <c r="CB124" s="831"/>
      <c r="CC124" s="831"/>
      <c r="CD124" s="831"/>
      <c r="CE124" s="831"/>
      <c r="CF124" s="726"/>
      <c r="CG124" s="727"/>
      <c r="CH124" s="727"/>
      <c r="CI124" s="727"/>
      <c r="CJ124" s="862"/>
      <c r="CK124" s="870"/>
      <c r="CL124" s="870"/>
      <c r="CM124" s="870"/>
      <c r="CN124" s="870"/>
      <c r="CO124" s="871"/>
      <c r="CP124" s="835" t="s">
        <v>451</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15">
      <c r="A125" s="820"/>
      <c r="B125" s="821"/>
      <c r="C125" s="815" t="s">
        <v>440</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452</v>
      </c>
      <c r="CL125" s="852"/>
      <c r="CM125" s="852"/>
      <c r="CN125" s="852"/>
      <c r="CO125" s="853"/>
      <c r="CP125" s="860" t="s">
        <v>453</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
      <c r="A126" s="820"/>
      <c r="B126" s="821"/>
      <c r="C126" s="815" t="s">
        <v>442</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454</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15">
      <c r="A127" s="822"/>
      <c r="B127" s="823"/>
      <c r="C127" s="838" t="s">
        <v>455</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14503</v>
      </c>
      <c r="AB127" s="780"/>
      <c r="AC127" s="780"/>
      <c r="AD127" s="780"/>
      <c r="AE127" s="781"/>
      <c r="AF127" s="782">
        <v>235</v>
      </c>
      <c r="AG127" s="780"/>
      <c r="AH127" s="780"/>
      <c r="AI127" s="780"/>
      <c r="AJ127" s="781"/>
      <c r="AK127" s="782">
        <v>241</v>
      </c>
      <c r="AL127" s="780"/>
      <c r="AM127" s="780"/>
      <c r="AN127" s="780"/>
      <c r="AO127" s="781"/>
      <c r="AP127" s="824">
        <v>0</v>
      </c>
      <c r="AQ127" s="825"/>
      <c r="AR127" s="825"/>
      <c r="AS127" s="825"/>
      <c r="AT127" s="826"/>
      <c r="AU127" s="220"/>
      <c r="AV127" s="220"/>
      <c r="AW127" s="220"/>
      <c r="AX127" s="841" t="s">
        <v>456</v>
      </c>
      <c r="AY127" s="812"/>
      <c r="AZ127" s="812"/>
      <c r="BA127" s="812"/>
      <c r="BB127" s="812"/>
      <c r="BC127" s="812"/>
      <c r="BD127" s="812"/>
      <c r="BE127" s="813"/>
      <c r="BF127" s="811" t="s">
        <v>457</v>
      </c>
      <c r="BG127" s="812"/>
      <c r="BH127" s="812"/>
      <c r="BI127" s="812"/>
      <c r="BJ127" s="812"/>
      <c r="BK127" s="812"/>
      <c r="BL127" s="813"/>
      <c r="BM127" s="811" t="s">
        <v>458</v>
      </c>
      <c r="BN127" s="812"/>
      <c r="BO127" s="812"/>
      <c r="BP127" s="812"/>
      <c r="BQ127" s="812"/>
      <c r="BR127" s="812"/>
      <c r="BS127" s="813"/>
      <c r="BT127" s="811" t="s">
        <v>459</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460</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
      <c r="A128" s="796" t="s">
        <v>461</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462</v>
      </c>
      <c r="X128" s="798"/>
      <c r="Y128" s="798"/>
      <c r="Z128" s="799"/>
      <c r="AA128" s="800" t="s">
        <v>122</v>
      </c>
      <c r="AB128" s="801"/>
      <c r="AC128" s="801"/>
      <c r="AD128" s="801"/>
      <c r="AE128" s="802"/>
      <c r="AF128" s="803" t="s">
        <v>122</v>
      </c>
      <c r="AG128" s="801"/>
      <c r="AH128" s="801"/>
      <c r="AI128" s="801"/>
      <c r="AJ128" s="802"/>
      <c r="AK128" s="803" t="s">
        <v>122</v>
      </c>
      <c r="AL128" s="801"/>
      <c r="AM128" s="801"/>
      <c r="AN128" s="801"/>
      <c r="AO128" s="802"/>
      <c r="AP128" s="804"/>
      <c r="AQ128" s="805"/>
      <c r="AR128" s="805"/>
      <c r="AS128" s="805"/>
      <c r="AT128" s="806"/>
      <c r="AU128" s="220"/>
      <c r="AV128" s="220"/>
      <c r="AW128" s="220"/>
      <c r="AX128" s="807" t="s">
        <v>463</v>
      </c>
      <c r="AY128" s="808"/>
      <c r="AZ128" s="808"/>
      <c r="BA128" s="808"/>
      <c r="BB128" s="808"/>
      <c r="BC128" s="808"/>
      <c r="BD128" s="808"/>
      <c r="BE128" s="809"/>
      <c r="BF128" s="786" t="s">
        <v>122</v>
      </c>
      <c r="BG128" s="787"/>
      <c r="BH128" s="787"/>
      <c r="BI128" s="787"/>
      <c r="BJ128" s="787"/>
      <c r="BK128" s="787"/>
      <c r="BL128" s="810"/>
      <c r="BM128" s="786">
        <v>15</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464</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465</v>
      </c>
      <c r="X129" s="777"/>
      <c r="Y129" s="777"/>
      <c r="Z129" s="778"/>
      <c r="AA129" s="779">
        <v>3761170</v>
      </c>
      <c r="AB129" s="780"/>
      <c r="AC129" s="780"/>
      <c r="AD129" s="780"/>
      <c r="AE129" s="781"/>
      <c r="AF129" s="782">
        <v>3775532</v>
      </c>
      <c r="AG129" s="780"/>
      <c r="AH129" s="780"/>
      <c r="AI129" s="780"/>
      <c r="AJ129" s="781"/>
      <c r="AK129" s="782">
        <v>3870037</v>
      </c>
      <c r="AL129" s="780"/>
      <c r="AM129" s="780"/>
      <c r="AN129" s="780"/>
      <c r="AO129" s="781"/>
      <c r="AP129" s="783"/>
      <c r="AQ129" s="784"/>
      <c r="AR129" s="784"/>
      <c r="AS129" s="784"/>
      <c r="AT129" s="785"/>
      <c r="AU129" s="221"/>
      <c r="AV129" s="221"/>
      <c r="AW129" s="221"/>
      <c r="AX129" s="751" t="s">
        <v>466</v>
      </c>
      <c r="AY129" s="752"/>
      <c r="AZ129" s="752"/>
      <c r="BA129" s="752"/>
      <c r="BB129" s="752"/>
      <c r="BC129" s="752"/>
      <c r="BD129" s="752"/>
      <c r="BE129" s="753"/>
      <c r="BF129" s="770" t="s">
        <v>122</v>
      </c>
      <c r="BG129" s="771"/>
      <c r="BH129" s="771"/>
      <c r="BI129" s="771"/>
      <c r="BJ129" s="771"/>
      <c r="BK129" s="771"/>
      <c r="BL129" s="772"/>
      <c r="BM129" s="770">
        <v>20</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467</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468</v>
      </c>
      <c r="X130" s="777"/>
      <c r="Y130" s="777"/>
      <c r="Z130" s="778"/>
      <c r="AA130" s="779">
        <v>372407</v>
      </c>
      <c r="AB130" s="780"/>
      <c r="AC130" s="780"/>
      <c r="AD130" s="780"/>
      <c r="AE130" s="781"/>
      <c r="AF130" s="782">
        <v>373554</v>
      </c>
      <c r="AG130" s="780"/>
      <c r="AH130" s="780"/>
      <c r="AI130" s="780"/>
      <c r="AJ130" s="781"/>
      <c r="AK130" s="782">
        <v>359876</v>
      </c>
      <c r="AL130" s="780"/>
      <c r="AM130" s="780"/>
      <c r="AN130" s="780"/>
      <c r="AO130" s="781"/>
      <c r="AP130" s="783"/>
      <c r="AQ130" s="784"/>
      <c r="AR130" s="784"/>
      <c r="AS130" s="784"/>
      <c r="AT130" s="785"/>
      <c r="AU130" s="221"/>
      <c r="AV130" s="221"/>
      <c r="AW130" s="221"/>
      <c r="AX130" s="751" t="s">
        <v>469</v>
      </c>
      <c r="AY130" s="752"/>
      <c r="AZ130" s="752"/>
      <c r="BA130" s="752"/>
      <c r="BB130" s="752"/>
      <c r="BC130" s="752"/>
      <c r="BD130" s="752"/>
      <c r="BE130" s="753"/>
      <c r="BF130" s="754">
        <v>7.3</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470</v>
      </c>
      <c r="X131" s="761"/>
      <c r="Y131" s="761"/>
      <c r="Z131" s="762"/>
      <c r="AA131" s="763">
        <v>3388763</v>
      </c>
      <c r="AB131" s="764"/>
      <c r="AC131" s="764"/>
      <c r="AD131" s="764"/>
      <c r="AE131" s="765"/>
      <c r="AF131" s="766">
        <v>3401978</v>
      </c>
      <c r="AG131" s="764"/>
      <c r="AH131" s="764"/>
      <c r="AI131" s="764"/>
      <c r="AJ131" s="765"/>
      <c r="AK131" s="766">
        <v>3510161</v>
      </c>
      <c r="AL131" s="764"/>
      <c r="AM131" s="764"/>
      <c r="AN131" s="764"/>
      <c r="AO131" s="765"/>
      <c r="AP131" s="767"/>
      <c r="AQ131" s="768"/>
      <c r="AR131" s="768"/>
      <c r="AS131" s="768"/>
      <c r="AT131" s="769"/>
      <c r="AU131" s="221"/>
      <c r="AV131" s="221"/>
      <c r="AW131" s="221"/>
      <c r="AX131" s="729" t="s">
        <v>471</v>
      </c>
      <c r="AY131" s="730"/>
      <c r="AZ131" s="730"/>
      <c r="BA131" s="730"/>
      <c r="BB131" s="730"/>
      <c r="BC131" s="730"/>
      <c r="BD131" s="730"/>
      <c r="BE131" s="731"/>
      <c r="BF131" s="732">
        <v>11.1</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472</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473</v>
      </c>
      <c r="W132" s="742"/>
      <c r="X132" s="742"/>
      <c r="Y132" s="742"/>
      <c r="Z132" s="743"/>
      <c r="AA132" s="744">
        <v>7.6559499730000002</v>
      </c>
      <c r="AB132" s="745"/>
      <c r="AC132" s="745"/>
      <c r="AD132" s="745"/>
      <c r="AE132" s="746"/>
      <c r="AF132" s="747">
        <v>7.235996235</v>
      </c>
      <c r="AG132" s="745"/>
      <c r="AH132" s="745"/>
      <c r="AI132" s="745"/>
      <c r="AJ132" s="746"/>
      <c r="AK132" s="747">
        <v>7.0312159469999997</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474</v>
      </c>
      <c r="W133" s="721"/>
      <c r="X133" s="721"/>
      <c r="Y133" s="721"/>
      <c r="Z133" s="722"/>
      <c r="AA133" s="723">
        <v>6.7</v>
      </c>
      <c r="AB133" s="724"/>
      <c r="AC133" s="724"/>
      <c r="AD133" s="724"/>
      <c r="AE133" s="725"/>
      <c r="AF133" s="723">
        <v>7.4</v>
      </c>
      <c r="AG133" s="724"/>
      <c r="AH133" s="724"/>
      <c r="AI133" s="724"/>
      <c r="AJ133" s="725"/>
      <c r="AK133" s="723">
        <v>7.3</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tnu3o/PXKgeLMiprvDcsunRn24w1I5lMM+frK9tRYJfTgR7W/DRG4YfbT+6F2V14J3WEhDYgOgzxrtDO06PVRQ==" saltValue="zx3xT8jh+2/nzSfGrX0hj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475</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Ft7EyOdFOgNlgA2s4ablCPWX6Y/BtphPkfPZjuOIt8wgbBTL/2awVSK0+EK8S0miC7mCLlqMWvwlXjyGu7HbhQ==" saltValue="pmDT6oYkEFmdsJ4t6oiOd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bJiZPj6szcWvP3hPnm4W1hcsWZ4SQJ5sQV00wiq50lcReBQMm/k56iRz9uLyF6hRs5keZ5+KHBbG4R9KLvzSwg==" saltValue="3L9duxLe5jeAU6gqrI3mN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476</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477</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478</v>
      </c>
      <c r="AP7" s="260"/>
      <c r="AQ7" s="261" t="s">
        <v>479</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480</v>
      </c>
      <c r="AQ8" s="267" t="s">
        <v>481</v>
      </c>
      <c r="AR8" s="268" t="s">
        <v>482</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483</v>
      </c>
      <c r="AL9" s="1131"/>
      <c r="AM9" s="1131"/>
      <c r="AN9" s="1132"/>
      <c r="AO9" s="269">
        <v>1150735</v>
      </c>
      <c r="AP9" s="269">
        <v>103735</v>
      </c>
      <c r="AQ9" s="270">
        <v>120794</v>
      </c>
      <c r="AR9" s="271">
        <v>-14.1</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484</v>
      </c>
      <c r="AL10" s="1131"/>
      <c r="AM10" s="1131"/>
      <c r="AN10" s="1132"/>
      <c r="AO10" s="272">
        <v>336271</v>
      </c>
      <c r="AP10" s="272">
        <v>30314</v>
      </c>
      <c r="AQ10" s="273">
        <v>16294</v>
      </c>
      <c r="AR10" s="274">
        <v>86</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485</v>
      </c>
      <c r="AL11" s="1131"/>
      <c r="AM11" s="1131"/>
      <c r="AN11" s="1132"/>
      <c r="AO11" s="272" t="s">
        <v>486</v>
      </c>
      <c r="AP11" s="272" t="s">
        <v>486</v>
      </c>
      <c r="AQ11" s="273">
        <v>1928</v>
      </c>
      <c r="AR11" s="274" t="s">
        <v>486</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487</v>
      </c>
      <c r="AL12" s="1131"/>
      <c r="AM12" s="1131"/>
      <c r="AN12" s="1132"/>
      <c r="AO12" s="272" t="s">
        <v>486</v>
      </c>
      <c r="AP12" s="272" t="s">
        <v>486</v>
      </c>
      <c r="AQ12" s="273">
        <v>20</v>
      </c>
      <c r="AR12" s="274" t="s">
        <v>486</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488</v>
      </c>
      <c r="AL13" s="1131"/>
      <c r="AM13" s="1131"/>
      <c r="AN13" s="1132"/>
      <c r="AO13" s="272">
        <v>73034</v>
      </c>
      <c r="AP13" s="272">
        <v>6584</v>
      </c>
      <c r="AQ13" s="273">
        <v>4630</v>
      </c>
      <c r="AR13" s="274">
        <v>42.2</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489</v>
      </c>
      <c r="AL14" s="1131"/>
      <c r="AM14" s="1131"/>
      <c r="AN14" s="1132"/>
      <c r="AO14" s="272">
        <v>29697</v>
      </c>
      <c r="AP14" s="272">
        <v>2677</v>
      </c>
      <c r="AQ14" s="273">
        <v>2459</v>
      </c>
      <c r="AR14" s="274">
        <v>8.9</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490</v>
      </c>
      <c r="AL15" s="1134"/>
      <c r="AM15" s="1134"/>
      <c r="AN15" s="1135"/>
      <c r="AO15" s="272">
        <v>-77510</v>
      </c>
      <c r="AP15" s="272">
        <v>-6987</v>
      </c>
      <c r="AQ15" s="273">
        <v>-7108</v>
      </c>
      <c r="AR15" s="274">
        <v>-1.7</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177</v>
      </c>
      <c r="AL16" s="1134"/>
      <c r="AM16" s="1134"/>
      <c r="AN16" s="1135"/>
      <c r="AO16" s="272">
        <v>1512227</v>
      </c>
      <c r="AP16" s="272">
        <v>136323</v>
      </c>
      <c r="AQ16" s="273">
        <v>139017</v>
      </c>
      <c r="AR16" s="274">
        <v>-1.9</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491</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492</v>
      </c>
      <c r="AP20" s="281" t="s">
        <v>493</v>
      </c>
      <c r="AQ20" s="282" t="s">
        <v>494</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495</v>
      </c>
      <c r="AL21" s="1137"/>
      <c r="AM21" s="1137"/>
      <c r="AN21" s="1138"/>
      <c r="AO21" s="285">
        <v>10.28</v>
      </c>
      <c r="AP21" s="286">
        <v>11.1</v>
      </c>
      <c r="AQ21" s="287">
        <v>-0.82</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496</v>
      </c>
      <c r="AL22" s="1137"/>
      <c r="AM22" s="1137"/>
      <c r="AN22" s="1138"/>
      <c r="AO22" s="290">
        <v>93</v>
      </c>
      <c r="AP22" s="291">
        <v>96.5</v>
      </c>
      <c r="AQ22" s="292">
        <v>-3.5</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29" t="s">
        <v>497</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x14ac:dyDescent="0.15">
      <c r="A27" s="297"/>
      <c r="AO27" s="250"/>
      <c r="AP27" s="250"/>
      <c r="AQ27" s="250"/>
      <c r="AR27" s="250"/>
      <c r="AS27" s="250"/>
      <c r="AT27" s="250"/>
    </row>
    <row r="28" spans="1:46" ht="17.25" x14ac:dyDescent="0.15">
      <c r="A28" s="251" t="s">
        <v>498</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499</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478</v>
      </c>
      <c r="AP30" s="260"/>
      <c r="AQ30" s="261" t="s">
        <v>479</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480</v>
      </c>
      <c r="AQ31" s="267" t="s">
        <v>481</v>
      </c>
      <c r="AR31" s="268" t="s">
        <v>482</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500</v>
      </c>
      <c r="AL32" s="1121"/>
      <c r="AM32" s="1121"/>
      <c r="AN32" s="1122"/>
      <c r="AO32" s="300">
        <v>512042</v>
      </c>
      <c r="AP32" s="300">
        <v>46159</v>
      </c>
      <c r="AQ32" s="301">
        <v>62408</v>
      </c>
      <c r="AR32" s="302">
        <v>-26</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501</v>
      </c>
      <c r="AL33" s="1121"/>
      <c r="AM33" s="1121"/>
      <c r="AN33" s="1122"/>
      <c r="AO33" s="300" t="s">
        <v>486</v>
      </c>
      <c r="AP33" s="300" t="s">
        <v>486</v>
      </c>
      <c r="AQ33" s="301" t="s">
        <v>486</v>
      </c>
      <c r="AR33" s="302" t="s">
        <v>486</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502</v>
      </c>
      <c r="AL34" s="1121"/>
      <c r="AM34" s="1121"/>
      <c r="AN34" s="1122"/>
      <c r="AO34" s="300" t="s">
        <v>486</v>
      </c>
      <c r="AP34" s="300" t="s">
        <v>486</v>
      </c>
      <c r="AQ34" s="301">
        <v>4</v>
      </c>
      <c r="AR34" s="302" t="s">
        <v>486</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503</v>
      </c>
      <c r="AL35" s="1121"/>
      <c r="AM35" s="1121"/>
      <c r="AN35" s="1122"/>
      <c r="AO35" s="300" t="s">
        <v>486</v>
      </c>
      <c r="AP35" s="300" t="s">
        <v>486</v>
      </c>
      <c r="AQ35" s="301">
        <v>14219</v>
      </c>
      <c r="AR35" s="302" t="s">
        <v>486</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504</v>
      </c>
      <c r="AL36" s="1121"/>
      <c r="AM36" s="1121"/>
      <c r="AN36" s="1122"/>
      <c r="AO36" s="300">
        <v>94400</v>
      </c>
      <c r="AP36" s="300">
        <v>8510</v>
      </c>
      <c r="AQ36" s="301">
        <v>4004</v>
      </c>
      <c r="AR36" s="302">
        <v>112.5</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505</v>
      </c>
      <c r="AL37" s="1121"/>
      <c r="AM37" s="1121"/>
      <c r="AN37" s="1122"/>
      <c r="AO37" s="300">
        <v>241</v>
      </c>
      <c r="AP37" s="300">
        <v>22</v>
      </c>
      <c r="AQ37" s="301">
        <v>309</v>
      </c>
      <c r="AR37" s="302">
        <v>-92.9</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506</v>
      </c>
      <c r="AL38" s="1124"/>
      <c r="AM38" s="1124"/>
      <c r="AN38" s="1125"/>
      <c r="AO38" s="303" t="s">
        <v>486</v>
      </c>
      <c r="AP38" s="303" t="s">
        <v>486</v>
      </c>
      <c r="AQ38" s="304">
        <v>4</v>
      </c>
      <c r="AR38" s="292" t="s">
        <v>486</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507</v>
      </c>
      <c r="AL39" s="1124"/>
      <c r="AM39" s="1124"/>
      <c r="AN39" s="1125"/>
      <c r="AO39" s="300" t="s">
        <v>486</v>
      </c>
      <c r="AP39" s="300" t="s">
        <v>486</v>
      </c>
      <c r="AQ39" s="301">
        <v>-2554</v>
      </c>
      <c r="AR39" s="302" t="s">
        <v>486</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508</v>
      </c>
      <c r="AL40" s="1121"/>
      <c r="AM40" s="1121"/>
      <c r="AN40" s="1122"/>
      <c r="AO40" s="300">
        <v>-359876</v>
      </c>
      <c r="AP40" s="300">
        <v>-32442</v>
      </c>
      <c r="AQ40" s="301">
        <v>-52280</v>
      </c>
      <c r="AR40" s="302">
        <v>-37.9</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287</v>
      </c>
      <c r="AL41" s="1127"/>
      <c r="AM41" s="1127"/>
      <c r="AN41" s="1128"/>
      <c r="AO41" s="300">
        <v>246807</v>
      </c>
      <c r="AP41" s="300">
        <v>22249</v>
      </c>
      <c r="AQ41" s="301">
        <v>26115</v>
      </c>
      <c r="AR41" s="302">
        <v>-14.8</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509</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510</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478</v>
      </c>
      <c r="AN49" s="1115" t="s">
        <v>511</v>
      </c>
      <c r="AO49" s="1116"/>
      <c r="AP49" s="1116"/>
      <c r="AQ49" s="1116"/>
      <c r="AR49" s="1117"/>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512</v>
      </c>
      <c r="AO50" s="317" t="s">
        <v>513</v>
      </c>
      <c r="AP50" s="318" t="s">
        <v>514</v>
      </c>
      <c r="AQ50" s="319" t="s">
        <v>515</v>
      </c>
      <c r="AR50" s="320" t="s">
        <v>516</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517</v>
      </c>
      <c r="AL51" s="313"/>
      <c r="AM51" s="321">
        <v>734284</v>
      </c>
      <c r="AN51" s="322">
        <v>62138</v>
      </c>
      <c r="AO51" s="323">
        <v>30.3</v>
      </c>
      <c r="AP51" s="324">
        <v>117234</v>
      </c>
      <c r="AQ51" s="325">
        <v>13.4</v>
      </c>
      <c r="AR51" s="326">
        <v>16.899999999999999</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518</v>
      </c>
      <c r="AM52" s="329">
        <v>381502</v>
      </c>
      <c r="AN52" s="330">
        <v>32284</v>
      </c>
      <c r="AO52" s="331">
        <v>87.9</v>
      </c>
      <c r="AP52" s="332">
        <v>59796</v>
      </c>
      <c r="AQ52" s="333">
        <v>16.600000000000001</v>
      </c>
      <c r="AR52" s="334">
        <v>71.3</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519</v>
      </c>
      <c r="AL53" s="313"/>
      <c r="AM53" s="321">
        <v>398746</v>
      </c>
      <c r="AN53" s="322">
        <v>34207</v>
      </c>
      <c r="AO53" s="323">
        <v>-44.9</v>
      </c>
      <c r="AP53" s="324">
        <v>97758</v>
      </c>
      <c r="AQ53" s="325">
        <v>-16.600000000000001</v>
      </c>
      <c r="AR53" s="326">
        <v>-28.3</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518</v>
      </c>
      <c r="AM54" s="329">
        <v>156543</v>
      </c>
      <c r="AN54" s="330">
        <v>13429</v>
      </c>
      <c r="AO54" s="331">
        <v>-58.4</v>
      </c>
      <c r="AP54" s="332">
        <v>45946</v>
      </c>
      <c r="AQ54" s="333">
        <v>-23.2</v>
      </c>
      <c r="AR54" s="334">
        <v>-35.200000000000003</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520</v>
      </c>
      <c r="AL55" s="313"/>
      <c r="AM55" s="321">
        <v>403590</v>
      </c>
      <c r="AN55" s="322">
        <v>35359</v>
      </c>
      <c r="AO55" s="323">
        <v>3.4</v>
      </c>
      <c r="AP55" s="324">
        <v>91338</v>
      </c>
      <c r="AQ55" s="325">
        <v>-6.6</v>
      </c>
      <c r="AR55" s="326">
        <v>10</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518</v>
      </c>
      <c r="AM56" s="329">
        <v>185401</v>
      </c>
      <c r="AN56" s="330">
        <v>16243</v>
      </c>
      <c r="AO56" s="331">
        <v>21</v>
      </c>
      <c r="AP56" s="332">
        <v>43989</v>
      </c>
      <c r="AQ56" s="333">
        <v>-4.3</v>
      </c>
      <c r="AR56" s="334">
        <v>25.3</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521</v>
      </c>
      <c r="AL57" s="313"/>
      <c r="AM57" s="321">
        <v>367522</v>
      </c>
      <c r="AN57" s="322">
        <v>32510</v>
      </c>
      <c r="AO57" s="323">
        <v>-8.1</v>
      </c>
      <c r="AP57" s="324">
        <v>103975</v>
      </c>
      <c r="AQ57" s="325">
        <v>13.8</v>
      </c>
      <c r="AR57" s="326">
        <v>-21.9</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518</v>
      </c>
      <c r="AM58" s="329">
        <v>153932</v>
      </c>
      <c r="AN58" s="330">
        <v>13616</v>
      </c>
      <c r="AO58" s="331">
        <v>-16.2</v>
      </c>
      <c r="AP58" s="332">
        <v>52698</v>
      </c>
      <c r="AQ58" s="333">
        <v>19.8</v>
      </c>
      <c r="AR58" s="334">
        <v>-36</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522</v>
      </c>
      <c r="AL59" s="313"/>
      <c r="AM59" s="321">
        <v>343243</v>
      </c>
      <c r="AN59" s="322">
        <v>30942</v>
      </c>
      <c r="AO59" s="323">
        <v>-4.8</v>
      </c>
      <c r="AP59" s="324">
        <v>112678</v>
      </c>
      <c r="AQ59" s="325">
        <v>8.4</v>
      </c>
      <c r="AR59" s="326">
        <v>-13.2</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518</v>
      </c>
      <c r="AM60" s="329">
        <v>185217</v>
      </c>
      <c r="AN60" s="330">
        <v>16697</v>
      </c>
      <c r="AO60" s="331">
        <v>22.6</v>
      </c>
      <c r="AP60" s="332">
        <v>55165</v>
      </c>
      <c r="AQ60" s="333">
        <v>4.7</v>
      </c>
      <c r="AR60" s="334">
        <v>17.899999999999999</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523</v>
      </c>
      <c r="AL61" s="335"/>
      <c r="AM61" s="336">
        <v>449477</v>
      </c>
      <c r="AN61" s="337">
        <v>39031</v>
      </c>
      <c r="AO61" s="338">
        <v>-4.8</v>
      </c>
      <c r="AP61" s="339">
        <v>104597</v>
      </c>
      <c r="AQ61" s="340">
        <v>2.5</v>
      </c>
      <c r="AR61" s="326">
        <v>-7.3</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518</v>
      </c>
      <c r="AM62" s="329">
        <v>212519</v>
      </c>
      <c r="AN62" s="330">
        <v>18454</v>
      </c>
      <c r="AO62" s="331">
        <v>11.4</v>
      </c>
      <c r="AP62" s="332">
        <v>51519</v>
      </c>
      <c r="AQ62" s="333">
        <v>2.7</v>
      </c>
      <c r="AR62" s="334">
        <v>8.6999999999999993</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cAxMJ/ndZSXCClUHDkUgqQhv8YDo5jJ2chn4qTO8rUdm/nSnGF3Db3iw890aN/jlT7xoVxUB0/Q2lXZKLVoXKg==" saltValue="2nvVTfXqEn/1bncrrzi6A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475</v>
      </c>
    </row>
    <row r="121" spans="125:125" ht="13.5" hidden="1" customHeight="1" x14ac:dyDescent="0.15">
      <c r="DU121" s="247"/>
    </row>
  </sheetData>
  <sheetProtection algorithmName="SHA-512" hashValue="s3jUzAfGTw+xPmcM7r6yLaYr+c0HC9kDIKbgYX30c4IQxHO2PCIH5LGpCQyjEbIoaLqy2C2ihfhShztR3dW7Tg==" saltValue="vIthbxfkjUjeD+Muqao2M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475</v>
      </c>
    </row>
  </sheetData>
  <sheetProtection algorithmName="SHA-512" hashValue="zvceKd6gOOXNdOrYraMHwbth0npBHJHN0mSh1gjhPT1qQCmgUswU081iABkQGo0z0HKJ59r2jwfzzLWFr6Svng==" saltValue="Vpc9DCsOIHmE6MX7zhxiS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39" t="s">
        <v>3</v>
      </c>
      <c r="D47" s="1139"/>
      <c r="E47" s="1140"/>
      <c r="F47" s="11">
        <v>20.309999999999999</v>
      </c>
      <c r="G47" s="12">
        <v>32.380000000000003</v>
      </c>
      <c r="H47" s="12">
        <v>40.78</v>
      </c>
      <c r="I47" s="12">
        <v>44.42</v>
      </c>
      <c r="J47" s="13">
        <v>46.17</v>
      </c>
    </row>
    <row r="48" spans="2:10" ht="57.75" customHeight="1" x14ac:dyDescent="0.15">
      <c r="B48" s="14"/>
      <c r="C48" s="1141" t="s">
        <v>4</v>
      </c>
      <c r="D48" s="1141"/>
      <c r="E48" s="1142"/>
      <c r="F48" s="15">
        <v>10.94</v>
      </c>
      <c r="G48" s="16">
        <v>11.56</v>
      </c>
      <c r="H48" s="16">
        <v>11.19</v>
      </c>
      <c r="I48" s="16">
        <v>12.72</v>
      </c>
      <c r="J48" s="17">
        <v>12.76</v>
      </c>
    </row>
    <row r="49" spans="2:10" ht="57.75" customHeight="1" thickBot="1" x14ac:dyDescent="0.2">
      <c r="B49" s="18"/>
      <c r="C49" s="1143" t="s">
        <v>5</v>
      </c>
      <c r="D49" s="1143"/>
      <c r="E49" s="1144"/>
      <c r="F49" s="19" t="s">
        <v>530</v>
      </c>
      <c r="G49" s="20">
        <v>14.73</v>
      </c>
      <c r="H49" s="20">
        <v>6.36</v>
      </c>
      <c r="I49" s="20">
        <v>5.37</v>
      </c>
      <c r="J49" s="21">
        <v>3.19</v>
      </c>
    </row>
    <row r="50" spans="2:10" x14ac:dyDescent="0.15"/>
  </sheetData>
  <sheetProtection algorithmName="SHA-512" hashValue="ZHrObiVBtHxPW6IGcA7SC4+80bfo/w+ui5XlCypJ9pV9Ct0tQrGruX1JzHgIbNrZ0ol/6gqZB9p+vZgM7x0rSw==" saltValue="6OCMIlJDjsxsK9sz1UXPA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東伊豆町役場(No0409034)</cp:lastModifiedBy>
  <cp:lastPrinted>2026-03-03T09:01:03Z</cp:lastPrinted>
  <dcterms:created xsi:type="dcterms:W3CDTF">2026-02-23T07:02:16Z</dcterms:created>
  <dcterms:modified xsi:type="dcterms:W3CDTF">2026-03-16T11:01:44Z</dcterms:modified>
  <cp:category/>
</cp:coreProperties>
</file>